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5" yWindow="-135" windowWidth="12090" windowHeight="10215" tabRatio="700"/>
  </bookViews>
  <sheets>
    <sheet name="budynki" sheetId="1" r:id="rId1"/>
    <sheet name="elektronika" sheetId="2" r:id="rId2"/>
    <sheet name="auta" sheetId="5" r:id="rId3"/>
    <sheet name="szkody" sheetId="6" r:id="rId4"/>
    <sheet name="środki trwałe" sheetId="7" r:id="rId5"/>
  </sheets>
  <definedNames>
    <definedName name="_xlnm.Print_Area" localSheetId="2">auta!$A$1:$W$60</definedName>
    <definedName name="_xlnm.Print_Area" localSheetId="0">budynki!$A$1:$L$128</definedName>
    <definedName name="_xlnm.Print_Area" localSheetId="1">elektronika!$A$1:$E$198</definedName>
    <definedName name="_xlnm.Print_Area" localSheetId="3">szkody!$A$1:$E$46</definedName>
    <definedName name="_xlnm.Print_Area" localSheetId="4">'środki trwałe'!$A$1:$E$22</definedName>
  </definedNames>
  <calcPr calcId="125725"/>
</workbook>
</file>

<file path=xl/calcChain.xml><?xml version="1.0" encoding="utf-8"?>
<calcChain xmlns="http://schemas.openxmlformats.org/spreadsheetml/2006/main">
  <c r="D12" i="7"/>
  <c r="D11"/>
  <c r="D9"/>
  <c r="D54" i="2"/>
  <c r="D14" i="7" l="1"/>
  <c r="D10" l="1"/>
  <c r="D83" i="2"/>
  <c r="D145"/>
  <c r="E56" i="1"/>
  <c r="D79" i="2"/>
  <c r="D8" i="7"/>
  <c r="D131" i="2"/>
  <c r="E8" i="7" l="1"/>
  <c r="D5" l="1"/>
  <c r="D190" i="2" l="1"/>
  <c r="D159"/>
  <c r="G8" i="1"/>
  <c r="G7"/>
  <c r="G50" s="1"/>
  <c r="F70"/>
  <c r="D150" i="2"/>
  <c r="D96"/>
  <c r="D101"/>
  <c r="F75" i="1"/>
  <c r="D107" i="2"/>
  <c r="F62" i="1"/>
  <c r="D142" i="2"/>
  <c r="D175"/>
  <c r="D64"/>
  <c r="D181" l="1"/>
  <c r="D169"/>
  <c r="D166"/>
  <c r="D156"/>
  <c r="D153"/>
  <c r="D137"/>
  <c r="D110"/>
  <c r="E14" i="7"/>
  <c r="G81" i="1" l="1"/>
  <c r="F81"/>
  <c r="G78"/>
  <c r="G70"/>
  <c r="G75" l="1"/>
  <c r="E81"/>
  <c r="D187" i="2"/>
  <c r="D184"/>
  <c r="G53" i="1" l="1"/>
  <c r="D178" i="2" l="1"/>
  <c r="D172"/>
  <c r="D134"/>
  <c r="G59" i="1"/>
</calcChain>
</file>

<file path=xl/sharedStrings.xml><?xml version="1.0" encoding="utf-8"?>
<sst xmlns="http://schemas.openxmlformats.org/spreadsheetml/2006/main" count="574" uniqueCount="345">
  <si>
    <t>lp.</t>
  </si>
  <si>
    <t>rok budowy</t>
  </si>
  <si>
    <t>wartość (początkowa)</t>
  </si>
  <si>
    <t>nazwa środka trwałego</t>
  </si>
  <si>
    <t>rok produkcji</t>
  </si>
  <si>
    <t>Lp.</t>
  </si>
  <si>
    <t>Marka</t>
  </si>
  <si>
    <t>Nr podw./ nadw.</t>
  </si>
  <si>
    <t>Nr rej.</t>
  </si>
  <si>
    <t>Poj.</t>
  </si>
  <si>
    <t>Rok</t>
  </si>
  <si>
    <t>Od</t>
  </si>
  <si>
    <t>Do</t>
  </si>
  <si>
    <t>lokalizacja (adres)</t>
  </si>
  <si>
    <t>Dane pojazdów</t>
  </si>
  <si>
    <t>Liczba szkód</t>
  </si>
  <si>
    <t>Suma wypłaconych odszkodowań</t>
  </si>
  <si>
    <t>Łącznie</t>
  </si>
  <si>
    <t>1.</t>
  </si>
  <si>
    <t xml:space="preserve">wartość początkowa (księgowa brutto)             </t>
  </si>
  <si>
    <t>Załącznik nr 3</t>
  </si>
  <si>
    <t>Typ, model</t>
  </si>
  <si>
    <t>Ilość miejsc / ładowność</t>
  </si>
  <si>
    <t>Rok prod.</t>
  </si>
  <si>
    <t>Rodzaj pojazdu</t>
  </si>
  <si>
    <t>Jednostka / opis szkód</t>
  </si>
  <si>
    <t>Załącznik nr 4</t>
  </si>
  <si>
    <t>Załącznik nr 2</t>
  </si>
  <si>
    <t>Wykaz sprzętu elektronicznego stacjonarnego</t>
  </si>
  <si>
    <t>nazwa budynku / budowli</t>
  </si>
  <si>
    <t>Informacje o szkodach w ostatnich latach</t>
  </si>
  <si>
    <t xml:space="preserve">Okres ubezpieczenia AC i KR </t>
  </si>
  <si>
    <t>Wykaz sprzętu elektronicznego przenośnego</t>
  </si>
  <si>
    <t>Wykaz oprogramowania</t>
  </si>
  <si>
    <t>ZABEZPIECZENIA</t>
  </si>
  <si>
    <t>Data ważności badań techniczn.</t>
  </si>
  <si>
    <t>DATA I REJESTRACJI</t>
  </si>
  <si>
    <t>Nazwa jednostki</t>
  </si>
  <si>
    <t>środki trwałe,wyposażenie</t>
  </si>
  <si>
    <t>zbiory biblioteczne</t>
  </si>
  <si>
    <t>Wartość odtworzeniowa</t>
  </si>
  <si>
    <t>powierzchnia</t>
  </si>
  <si>
    <t>Konstrukcja</t>
  </si>
  <si>
    <t xml:space="preserve">zabezpieczenia (znane zabiezpieczenia p-poż i przeciw kradzieżowe)                                     </t>
  </si>
  <si>
    <t>Załącznik nr 1</t>
  </si>
  <si>
    <t>Wykaz budynków i budowli</t>
  </si>
  <si>
    <t>Załącznik nr 5</t>
  </si>
  <si>
    <t>Przebieg</t>
  </si>
  <si>
    <t>brak</t>
  </si>
  <si>
    <t>Aktualny przegląd</t>
  </si>
  <si>
    <t>x</t>
  </si>
  <si>
    <t>Wartość pojazdu</t>
  </si>
  <si>
    <t>2.</t>
  </si>
  <si>
    <t>3.</t>
  </si>
  <si>
    <t>4.</t>
  </si>
  <si>
    <t>5.</t>
  </si>
  <si>
    <t>6.</t>
  </si>
  <si>
    <t>Rodzaj wyposażenia</t>
  </si>
  <si>
    <t>Wartość wyposażenia</t>
  </si>
  <si>
    <t>Zestaw komputerowy</t>
  </si>
  <si>
    <t>6. Publiczne Gimnazjum w Wielgomłynach</t>
  </si>
  <si>
    <t>7.</t>
  </si>
  <si>
    <t>8.</t>
  </si>
  <si>
    <t>Projektor</t>
  </si>
  <si>
    <t>9.</t>
  </si>
  <si>
    <t>Wykaz pojazdów</t>
  </si>
  <si>
    <t>Wykaz szkód</t>
  </si>
  <si>
    <t>Wykaz wartości środków trwałych, maszyn, urządzeń i wyposażenia</t>
  </si>
  <si>
    <t>Liczba pracowników: 25</t>
  </si>
  <si>
    <r>
      <t xml:space="preserve">Urząd Gminy - </t>
    </r>
    <r>
      <rPr>
        <sz val="9"/>
        <rFont val="Verdana"/>
        <family val="2"/>
        <charset val="238"/>
      </rPr>
      <t>zerwanie poszycia dachowego - na oczyszczalni</t>
    </r>
  </si>
  <si>
    <t>Gmina Bojadła</t>
  </si>
  <si>
    <t>budynek biurowy</t>
  </si>
  <si>
    <t>czujniki i uządzenia alatmowe</t>
  </si>
  <si>
    <t>Bojadła ul Sulechowska35</t>
  </si>
  <si>
    <t>ośrodek zdrowia</t>
  </si>
  <si>
    <t>gaśnice, hydranty</t>
  </si>
  <si>
    <t>Bojadła ul Słoneczna 1</t>
  </si>
  <si>
    <t>ośrodek kultury</t>
  </si>
  <si>
    <t>1890/1990</t>
  </si>
  <si>
    <t>Bojadła ul Boczna 1</t>
  </si>
  <si>
    <t>biblioteka</t>
  </si>
  <si>
    <t xml:space="preserve">Klenica ul Kargowska </t>
  </si>
  <si>
    <t>remiza OSP</t>
  </si>
  <si>
    <t>Bojadła ul Kolejowa 2</t>
  </si>
  <si>
    <t>Klenica ul Piaskowa</t>
  </si>
  <si>
    <t>magazyn</t>
  </si>
  <si>
    <t>przedwojenny</t>
  </si>
  <si>
    <t>świetlica Kartno</t>
  </si>
  <si>
    <t>Kartno</t>
  </si>
  <si>
    <t xml:space="preserve">ośrodek zdrowia </t>
  </si>
  <si>
    <t>150 lokal</t>
  </si>
  <si>
    <t>Klenica ul Chrobrego 70</t>
  </si>
  <si>
    <t>świetlica  Bełcze</t>
  </si>
  <si>
    <t>Bełcze</t>
  </si>
  <si>
    <t>świetlica Pyrnik</t>
  </si>
  <si>
    <t>Pyrnik</t>
  </si>
  <si>
    <t>sala gimnastyczna</t>
  </si>
  <si>
    <t>Klenica ul Chrobreho</t>
  </si>
  <si>
    <t>szatnia na boisku sportowym</t>
  </si>
  <si>
    <t>Klenica</t>
  </si>
  <si>
    <t xml:space="preserve">świetlica Młynkowo </t>
  </si>
  <si>
    <t>1925/2012</t>
  </si>
  <si>
    <t>Młynkowo</t>
  </si>
  <si>
    <t>świetlica Śiadcza</t>
  </si>
  <si>
    <t>Śiadcza</t>
  </si>
  <si>
    <t>budynek gospodarczy</t>
  </si>
  <si>
    <t>Klenica ul Stawna 19</t>
  </si>
  <si>
    <t>Wirówek 2</t>
  </si>
  <si>
    <t xml:space="preserve">budy.obsług-tech oczyszcz  </t>
  </si>
  <si>
    <t xml:space="preserve">Bojadła </t>
  </si>
  <si>
    <t>budynek Przedszkola</t>
  </si>
  <si>
    <t>budynek sita i piaskownik</t>
  </si>
  <si>
    <t>gaśnice hydranty</t>
  </si>
  <si>
    <t>Bojadła ul  Sulechowska 42</t>
  </si>
  <si>
    <t>wiata osadu odwodnionego</t>
  </si>
  <si>
    <t>budynek mieszkalny/Kołos</t>
  </si>
  <si>
    <t>Klenica ul  Stawna 19</t>
  </si>
  <si>
    <t>budynek mieszkalny/Trawa</t>
  </si>
  <si>
    <t>budynek mieszkalny/Grąs</t>
  </si>
  <si>
    <t>Wirówek</t>
  </si>
  <si>
    <t>budynek mieszkalny/Krajews</t>
  </si>
  <si>
    <t>Klenica ul Kargowska 9</t>
  </si>
  <si>
    <t>budynek mieszkalny/Lipska</t>
  </si>
  <si>
    <t>Klenica ul Chrobrego 23</t>
  </si>
  <si>
    <t>budynek mieszkalny/Lasota</t>
  </si>
  <si>
    <t>Klenica ul Chrobrego 42</t>
  </si>
  <si>
    <t>budynek mieszkalny/Zygmu</t>
  </si>
  <si>
    <t>Siadcza 27</t>
  </si>
  <si>
    <t>budynekmieszkalny/Jędrasik</t>
  </si>
  <si>
    <t>Susłów 9</t>
  </si>
  <si>
    <t>sala widowiskowa</t>
  </si>
  <si>
    <t>Bojadła ul  Kościuszki</t>
  </si>
  <si>
    <t>budynek mieszkalny/Króliko</t>
  </si>
  <si>
    <t>Susłów</t>
  </si>
  <si>
    <t>mieszkanie/Walentynowicz</t>
  </si>
  <si>
    <t>Bojadła ul Sulechowska 42</t>
  </si>
  <si>
    <t>garaże</t>
  </si>
  <si>
    <t>Bojadła ul Słoneczna</t>
  </si>
  <si>
    <t>Budynek murowany, dach kryty dachówką</t>
  </si>
  <si>
    <t>Budynek murowany, dach kryty papą</t>
  </si>
  <si>
    <t>Budynek murowany, dach kryty blachą</t>
  </si>
  <si>
    <t>Ford</t>
  </si>
  <si>
    <t>Transit 2,5 D</t>
  </si>
  <si>
    <t>12.05.2000</t>
  </si>
  <si>
    <t>VOLKSWAGEN</t>
  </si>
  <si>
    <t>TRANSPORTER</t>
  </si>
  <si>
    <t>STAR</t>
  </si>
  <si>
    <t>ZPC Świdnik</t>
  </si>
  <si>
    <t>przyczepka</t>
  </si>
  <si>
    <t>FZI E362</t>
  </si>
  <si>
    <t>SUL01511BK0514249</t>
  </si>
  <si>
    <t>FZI 32272</t>
  </si>
  <si>
    <t>6/3500</t>
  </si>
  <si>
    <t>Zestaw komputerowy XI-85/1024</t>
  </si>
  <si>
    <t>Zestaw komputerowy XI-85/1026</t>
  </si>
  <si>
    <t>Zestaw komputerowy XI- 85/1028</t>
  </si>
  <si>
    <t>Zestaw komputerowy XI-85/1027</t>
  </si>
  <si>
    <t>Zestaw komputerowy XI-85/1025</t>
  </si>
  <si>
    <t>Firewall CISCO ASA 5505 XI-85/1694</t>
  </si>
  <si>
    <t>Serwer FUJITSU TX 2000 XI-85/1806</t>
  </si>
  <si>
    <t>Switch CISCO 24 XI-85/418</t>
  </si>
  <si>
    <t>UPS APC 3000 XL XI-85/1806</t>
  </si>
  <si>
    <t>UPS APC 650 VA</t>
  </si>
  <si>
    <t>Skaner Fujitsu Fi-6130 XI-85/506</t>
  </si>
  <si>
    <t>Komputer PC - USC</t>
  </si>
  <si>
    <t>Monitor - USC</t>
  </si>
  <si>
    <t>Serwer III Actina - USC</t>
  </si>
  <si>
    <t>Drukarka Lexmark E260d</t>
  </si>
  <si>
    <t xml:space="preserve">Drukarka Xerox Phaser 3010 </t>
  </si>
  <si>
    <t>Skaner Epson V33</t>
  </si>
  <si>
    <t>HUAWEI USG2110-F</t>
  </si>
  <si>
    <t>UPS - księgowość</t>
  </si>
  <si>
    <t>Zestaw komputerowy x 2 szt.</t>
  </si>
  <si>
    <t>Drukarka Brother</t>
  </si>
  <si>
    <t>Drukarka 2015d - kadry</t>
  </si>
  <si>
    <t>Zestaw komputerowy - CIDG</t>
  </si>
  <si>
    <t xml:space="preserve">Fax Panasonic </t>
  </si>
  <si>
    <t>Zestaw komputerowy - kasa</t>
  </si>
  <si>
    <t>Drukarka samasung ML-1610</t>
  </si>
  <si>
    <t>Zestaw komputerowy - płace</t>
  </si>
  <si>
    <t>Urządzenie wielofunkcyjne Epson</t>
  </si>
  <si>
    <t>Urządzenie do Backup CISCO</t>
  </si>
  <si>
    <t>Zestaw komputerowy - woda</t>
  </si>
  <si>
    <t xml:space="preserve">Zestaw komputerowy - podatki </t>
  </si>
  <si>
    <t>Nootebook XI-85/77</t>
  </si>
  <si>
    <t>Laptop Asus - sekretarz</t>
  </si>
  <si>
    <t xml:space="preserve">Laptop Asus - wójt </t>
  </si>
  <si>
    <t>Laptop Toshiba</t>
  </si>
  <si>
    <t>Kopiarka (kolor) BIZHUB C280</t>
  </si>
  <si>
    <t>Ośrodek Pomocy Społecznej w Bojadłach</t>
  </si>
  <si>
    <t>Gminny Ośrodek Kultury w Bojadłach</t>
  </si>
  <si>
    <t>Gminna Biblioteka Publiczna w Bojadłach</t>
  </si>
  <si>
    <t>Przedszkole Samorządowe 
w Bojadłach</t>
  </si>
  <si>
    <t>Szkoła Podstawowa w Klenicy</t>
  </si>
  <si>
    <t>Szkoła Podstawowa 
w Bojadłach im. Mikołaja Kopernika</t>
  </si>
  <si>
    <t>2 . Ośrodek Pomocy Społecznej w Bojadłach</t>
  </si>
  <si>
    <t>2. Ośrodek Pomocy Społecznej w Bojadłach</t>
  </si>
  <si>
    <t>W budynku UG</t>
  </si>
  <si>
    <t>serwer</t>
  </si>
  <si>
    <t>komputer</t>
  </si>
  <si>
    <t>kserokopiaraka</t>
  </si>
  <si>
    <t>3. Gminny Ośrodek Kultury w Bojadłach</t>
  </si>
  <si>
    <t xml:space="preserve">Liczba pracowników: </t>
  </si>
  <si>
    <t>4. Gminna Biblioteka Publiczna w Bojadłach</t>
  </si>
  <si>
    <t>Liczba pracowników: 2</t>
  </si>
  <si>
    <t>W budynku GOK</t>
  </si>
  <si>
    <t>ul. Boczna 1A, 66-130 Bojadła</t>
  </si>
  <si>
    <t>aparat cyfrowy Beno</t>
  </si>
  <si>
    <t>projektor Hitachi ED-X40</t>
  </si>
  <si>
    <t>hp color laset jet</t>
  </si>
  <si>
    <t>zestaw komputerowy</t>
  </si>
  <si>
    <t>czytnik kodów</t>
  </si>
  <si>
    <t>laptop</t>
  </si>
  <si>
    <t>komputer hp compog 6005  2 szt.</t>
  </si>
  <si>
    <t>drukarka hp office 8500</t>
  </si>
  <si>
    <t>aparat cyfrowy</t>
  </si>
  <si>
    <t xml:space="preserve">zestaw komputerowy </t>
  </si>
  <si>
    <t>Gminna Biblioteka Publiczna 
w Bojadłach</t>
  </si>
  <si>
    <t>Gminny Ośrodek Kultury 
w Bojadłach</t>
  </si>
  <si>
    <t>Ośrodek Pomocy Społecznej 
w Bojadłach</t>
  </si>
  <si>
    <t>5. Przedszkole Samorządowe w Bojadłach</t>
  </si>
  <si>
    <t>Przedszkole Samorządowe w Bojadłach</t>
  </si>
  <si>
    <t>ul. Sulechowska 37, 66-130 Bojadła</t>
  </si>
  <si>
    <t xml:space="preserve">Kserokopiarka </t>
  </si>
  <si>
    <t>Przenośny zestaw nagłaśniający</t>
  </si>
  <si>
    <t>Rzutnik multimedialny</t>
  </si>
  <si>
    <t xml:space="preserve">Gimnazjum w Bojadłach im. Jana Pawła II </t>
  </si>
  <si>
    <t xml:space="preserve">8. Gimnazjum w Bojadłach im. Jana Pawła II </t>
  </si>
  <si>
    <t>Budynek szkolny</t>
  </si>
  <si>
    <t>ul. Szkolna 1, 66-130 Bojadła</t>
  </si>
  <si>
    <t>Drukarka HP Color LJ</t>
  </si>
  <si>
    <t>Telewizor LG</t>
  </si>
  <si>
    <t>Projektor multimedialny</t>
  </si>
  <si>
    <t>7. Szkoła Podstawowa w Bojadłach im. Mikołaja Kopernika</t>
  </si>
  <si>
    <t>Szkoła Podstawowa w Bojadłach im. Mikołaja Kopernika</t>
  </si>
  <si>
    <t>W budynku SP Bojadła</t>
  </si>
  <si>
    <t>Szambo</t>
  </si>
  <si>
    <t>Ogrodzenie</t>
  </si>
  <si>
    <t>Tablica multimedialny</t>
  </si>
  <si>
    <t>Zestaw komputerowy szt. 11</t>
  </si>
  <si>
    <t>6. Szkoła Podstawowa w Klenicy</t>
  </si>
  <si>
    <t>ul. B. Chrobrego 68, 66-133 Klenica</t>
  </si>
  <si>
    <t>Plac apelowy</t>
  </si>
  <si>
    <t>Budynek gospodarczy (kotłownia)</t>
  </si>
  <si>
    <t>Budynek gospodarczy</t>
  </si>
  <si>
    <t>Zestawy komputerowe szt. 12</t>
  </si>
  <si>
    <t>Telewizor Samsung</t>
  </si>
  <si>
    <t>Urządzenie wielofunkcyjne HP</t>
  </si>
  <si>
    <t>Optyczna i mobilna tablica multimedialna</t>
  </si>
  <si>
    <t>Tablica interaktywna</t>
  </si>
  <si>
    <t>System bezprzewodowych mikrofonów</t>
  </si>
  <si>
    <t>Laptop HP ProBook</t>
  </si>
  <si>
    <t>Laptop Lenovo</t>
  </si>
  <si>
    <t xml:space="preserve">wiata pojemników na odpady </t>
  </si>
  <si>
    <t>Mienie należy do UG</t>
  </si>
  <si>
    <t>Drukarka Samsung ML - 1610</t>
  </si>
  <si>
    <t xml:space="preserve">Zestaw komputerowy </t>
  </si>
  <si>
    <t>Drukarka laserowa 1200</t>
  </si>
  <si>
    <t>Komputer przenośny - Laptop</t>
  </si>
  <si>
    <t>Zestaw komputerowy TRILINE</t>
  </si>
  <si>
    <t>Drukarka 1002</t>
  </si>
  <si>
    <t>Drukarka 1020</t>
  </si>
  <si>
    <t>Zestaw komputerowy szt. 10 + serwer (wioska internetowa)</t>
  </si>
  <si>
    <t>Urządzenie wielofunkcyjne Konica Minolta</t>
  </si>
  <si>
    <t>Tablet PC</t>
  </si>
  <si>
    <t>Zestaw głośnikowy - Telefon Voip</t>
  </si>
  <si>
    <t>Kamera</t>
  </si>
  <si>
    <t>Zasilacz</t>
  </si>
  <si>
    <t>Drukarka wodnik (psion)</t>
  </si>
  <si>
    <t>Zestaw komputerowy- Laptop Acer V 3-571G</t>
  </si>
  <si>
    <t>autoalarm</t>
  </si>
  <si>
    <t>Liczba pracowników: 7</t>
  </si>
  <si>
    <t>Liczba pracowników: 3</t>
  </si>
  <si>
    <t>Liczba pracowników: 15</t>
  </si>
  <si>
    <t>Liczba pracowników: 44</t>
  </si>
  <si>
    <t>Sposób obliczenia wartości odtworzeniowej = budynki administracyjne, budynki szkolne, hale sportowe - 3 576,00 zł/m2, budynki mieszkalne - 2 860,00 zł /m2, świetlice, remizy OSP - 2 145,00 zł/m2, budynki gospodarcze - 1 430,00 zł/m2</t>
  </si>
  <si>
    <t>23.60</t>
  </si>
  <si>
    <t>SWH2360S29B023267</t>
  </si>
  <si>
    <t>FZI 31YL</t>
  </si>
  <si>
    <t>16.03.2009</t>
  </si>
  <si>
    <t>31.03.2015 31.03.2016 31.03.2017</t>
  </si>
  <si>
    <t>30.03.2016 30.03.2017 30.03.2018</t>
  </si>
  <si>
    <t>WV2ZZZ7HZ9H054538</t>
  </si>
  <si>
    <t>FZI 06808</t>
  </si>
  <si>
    <t>osobowy/do przewozu osób niepełnosprawnych</t>
  </si>
  <si>
    <t>14.10.2008</t>
  </si>
  <si>
    <t>9/1025</t>
  </si>
  <si>
    <t>14.10.2014 14.10.2015 14.10.2016</t>
  </si>
  <si>
    <t>13.10.2015 13.10.2016 13.10.2017</t>
  </si>
  <si>
    <t>Jelcz</t>
  </si>
  <si>
    <t>005</t>
  </si>
  <si>
    <t>specjalny pożarniczy</t>
  </si>
  <si>
    <t>19.12.1987</t>
  </si>
  <si>
    <t>14.02.2015 14.02.2016 14.02.2017</t>
  </si>
  <si>
    <t>13.02.2016 13.02.2017 13.02.2018</t>
  </si>
  <si>
    <t xml:space="preserve">FSC-Lublin </t>
  </si>
  <si>
    <t>ŻUK A 151C</t>
  </si>
  <si>
    <t>16.08.1989</t>
  </si>
  <si>
    <t>01.01.2015 01.01.2016 01.01.2017</t>
  </si>
  <si>
    <t>31.12.2015 31.12.2016 31.12.2017</t>
  </si>
  <si>
    <t>A29</t>
  </si>
  <si>
    <t>FZI E499</t>
  </si>
  <si>
    <t>21.12.1983</t>
  </si>
  <si>
    <t>18.07.2014 18.07.2015 18.07.2016</t>
  </si>
  <si>
    <t>17.07.2015 17.07.2016 17.07.2017</t>
  </si>
  <si>
    <t xml:space="preserve">Okres ubezpieczenia NW </t>
  </si>
  <si>
    <t>Okres ubezpieczenia OC</t>
  </si>
  <si>
    <t>19.07.2014 18.07.2015 18.07.2016</t>
  </si>
  <si>
    <t>WF0LXXBDVLYGO1827</t>
  </si>
  <si>
    <t>FZI 32287</t>
  </si>
  <si>
    <t>5/550</t>
  </si>
  <si>
    <t>Właściciel pojazdu - Ochotnicza Straż Pożarna w Bojadłach</t>
  </si>
  <si>
    <t xml:space="preserve">brak </t>
  </si>
  <si>
    <t>Zespół Edukacyjny w Bojadłach</t>
  </si>
  <si>
    <t>9. Zespół Edukacyjny w Bojadłach</t>
  </si>
  <si>
    <t>1. Gmina Bojadła</t>
  </si>
  <si>
    <t>wiaty przystankowe 13 szt.</t>
  </si>
  <si>
    <t>Zestaw mikro</t>
  </si>
  <si>
    <t>Aparat cyfrowy</t>
  </si>
  <si>
    <t>Lenovo IdeaPad</t>
  </si>
  <si>
    <t>Brother</t>
  </si>
  <si>
    <t>Kamera HC - V120EG</t>
  </si>
  <si>
    <t>Drukarka HP - CIDG</t>
  </si>
  <si>
    <t>Fax</t>
  </si>
  <si>
    <t>Komputer przenośny - Laptop - użytkowany przez GOK</t>
  </si>
  <si>
    <t>Warość rzeczywista</t>
  </si>
  <si>
    <t>Mienie należy do Gminy</t>
  </si>
  <si>
    <t>1926/1976</t>
  </si>
  <si>
    <t>1976</t>
  </si>
  <si>
    <t>2009</t>
  </si>
  <si>
    <t>2005</t>
  </si>
  <si>
    <t>gaśnice, system alarmowy z monitoringiem, oświetlenie zewnętrzne całego budynku</t>
  </si>
  <si>
    <t>gaśnice, koc gaśniczy</t>
  </si>
  <si>
    <t>Sprzęt nagłaśniający - użytkowana przez GOK</t>
  </si>
  <si>
    <t>Bojadła ul Sulechowska 37</t>
  </si>
  <si>
    <t>Hydrofornia Bojadła</t>
  </si>
  <si>
    <t>Hydrofornia Bełcze</t>
  </si>
  <si>
    <t>Hydrofornia Pyrnik</t>
  </si>
  <si>
    <t>Hydrofornia Młynkowo</t>
  </si>
  <si>
    <t>Budynek mieszkalny/ Nawrocki</t>
  </si>
  <si>
    <t>Budynek mieszkalny/ Klenica Krajewska</t>
  </si>
  <si>
    <t>Scena plenerowa + stak na nagłośnienie - użytkowane przez GOK</t>
  </si>
  <si>
    <t>Altana ogrodowa - użytkowane przez GOK</t>
  </si>
  <si>
    <t>Budynek wykazany przez UG</t>
  </si>
  <si>
    <t>Bojadła ul Boczna 1a</t>
  </si>
</sst>
</file>

<file path=xl/styles.xml><?xml version="1.0" encoding="utf-8"?>
<styleSheet xmlns="http://schemas.openxmlformats.org/spreadsheetml/2006/main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\ _z_ł"/>
    <numFmt numFmtId="166" formatCode="d&quot;.&quot;mm&quot;.&quot;yyyy"/>
    <numFmt numFmtId="167" formatCode="d/mm/yyyy"/>
  </numFmts>
  <fonts count="36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b/>
      <i/>
      <u/>
      <sz val="10"/>
      <name val="Verdana"/>
      <family val="2"/>
      <charset val="238"/>
    </font>
    <font>
      <b/>
      <u/>
      <sz val="10"/>
      <name val="Verdan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b/>
      <sz val="9"/>
      <name val="Verdana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name val="Verdana"/>
      <family val="2"/>
      <charset val="238"/>
    </font>
    <font>
      <b/>
      <sz val="10"/>
      <color theme="1"/>
      <name val="Czcionka tekstu podstawowego"/>
      <charset val="238"/>
    </font>
    <font>
      <sz val="11"/>
      <name val="Arial"/>
      <family val="2"/>
      <charset val="238"/>
    </font>
    <font>
      <sz val="9"/>
      <name val="Verdana"/>
      <family val="2"/>
      <charset val="238"/>
    </font>
    <font>
      <b/>
      <sz val="9"/>
      <color theme="0"/>
      <name val="Verdana"/>
      <family val="2"/>
      <charset val="238"/>
    </font>
    <font>
      <sz val="16"/>
      <name val="Verdana"/>
      <family val="2"/>
      <charset val="238"/>
    </font>
    <font>
      <sz val="8"/>
      <name val="Verdan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color theme="0"/>
      <name val="Verdana"/>
      <family val="2"/>
      <charset val="238"/>
    </font>
    <font>
      <b/>
      <sz val="10"/>
      <color theme="0"/>
      <name val="Verdana"/>
      <family val="2"/>
      <charset val="238"/>
    </font>
    <font>
      <sz val="10"/>
      <color theme="0"/>
      <name val="Verdana"/>
      <family val="2"/>
      <charset val="238"/>
    </font>
    <font>
      <i/>
      <sz val="10"/>
      <color theme="0"/>
      <name val="Verdana"/>
      <family val="2"/>
      <charset val="238"/>
    </font>
    <font>
      <sz val="10"/>
      <color indexed="9"/>
      <name val="Verdana"/>
      <family val="2"/>
      <charset val="238"/>
    </font>
    <font>
      <i/>
      <sz val="10"/>
      <color indexed="9"/>
      <name val="Verdana"/>
      <family val="2"/>
      <charset val="238"/>
    </font>
    <font>
      <b/>
      <i/>
      <u/>
      <sz val="9"/>
      <name val="Verdana"/>
      <family val="2"/>
      <charset val="238"/>
    </font>
    <font>
      <b/>
      <i/>
      <u/>
      <sz val="12"/>
      <name val="Verdana"/>
      <family val="2"/>
      <charset val="238"/>
    </font>
    <font>
      <b/>
      <sz val="11"/>
      <color indexed="9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 CE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9216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44" fontId="21" fillId="0" borderId="0" applyFont="0" applyFill="0" applyBorder="0" applyAlignment="0" applyProtection="0"/>
  </cellStyleXfs>
  <cellXfs count="244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 wrapText="1"/>
    </xf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8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164" fontId="10" fillId="4" borderId="1" xfId="0" applyNumberFormat="1" applyFont="1" applyFill="1" applyBorder="1" applyAlignment="1">
      <alignment horizontal="right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1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44" fontId="12" fillId="6" borderId="1" xfId="0" applyNumberFormat="1" applyFont="1" applyFill="1" applyBorder="1" applyAlignment="1">
      <alignment horizontal="center" vertical="center" wrapText="1"/>
    </xf>
    <xf numFmtId="44" fontId="12" fillId="6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/>
    <xf numFmtId="44" fontId="12" fillId="6" borderId="1" xfId="0" applyNumberFormat="1" applyFont="1" applyFill="1" applyBorder="1" applyAlignment="1">
      <alignment vertical="center"/>
    </xf>
    <xf numFmtId="44" fontId="1" fillId="5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16" fillId="0" borderId="0" xfId="0" applyFont="1" applyFill="1" applyAlignment="1">
      <alignment vertical="center"/>
    </xf>
    <xf numFmtId="165" fontId="10" fillId="4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20" fillId="0" borderId="0" xfId="0" applyFont="1" applyAlignment="1">
      <alignment horizontal="right" wrapText="1"/>
    </xf>
    <xf numFmtId="0" fontId="1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2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10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164" fontId="24" fillId="4" borderId="1" xfId="0" applyNumberFormat="1" applyFont="1" applyFill="1" applyBorder="1" applyAlignment="1">
      <alignment horizontal="right" vertical="center" wrapText="1"/>
    </xf>
    <xf numFmtId="0" fontId="25" fillId="4" borderId="1" xfId="0" applyNumberFormat="1" applyFont="1" applyFill="1" applyBorder="1" applyAlignment="1">
      <alignment horizontal="right" vertical="center" wrapText="1"/>
    </xf>
    <xf numFmtId="0" fontId="26" fillId="4" borderId="1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vertical="center" wrapText="1"/>
    </xf>
    <xf numFmtId="0" fontId="3" fillId="5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4" fontId="10" fillId="0" borderId="0" xfId="0" applyNumberFormat="1" applyFont="1" applyFill="1" applyBorder="1" applyAlignment="1">
      <alignment horizontal="right" vertical="center" wrapText="1"/>
    </xf>
    <xf numFmtId="0" fontId="27" fillId="0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14" fillId="0" borderId="0" xfId="0" applyFont="1" applyAlignment="1">
      <alignment vertical="top" textRotation="180"/>
    </xf>
    <xf numFmtId="165" fontId="29" fillId="0" borderId="0" xfId="0" applyNumberFormat="1" applyFont="1" applyFill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0" fontId="29" fillId="0" borderId="0" xfId="0" applyFont="1" applyAlignment="1">
      <alignment horizontal="right" wrapText="1"/>
    </xf>
    <xf numFmtId="0" fontId="17" fillId="0" borderId="0" xfId="0" applyFont="1" applyFill="1"/>
    <xf numFmtId="0" fontId="32" fillId="0" borderId="1" xfId="0" applyFont="1" applyBorder="1" applyAlignment="1">
      <alignment vertical="center"/>
    </xf>
    <xf numFmtId="0" fontId="32" fillId="0" borderId="1" xfId="0" applyFont="1" applyBorder="1" applyAlignment="1">
      <alignment vertical="center" wrapText="1"/>
    </xf>
    <xf numFmtId="0" fontId="31" fillId="0" borderId="0" xfId="0" applyFont="1" applyFill="1" applyBorder="1" applyAlignment="1">
      <alignment horizontal="center" vertical="center" wrapText="1"/>
    </xf>
    <xf numFmtId="44" fontId="16" fillId="0" borderId="1" xfId="1" applyFont="1" applyBorder="1" applyAlignment="1">
      <alignment vertical="center"/>
    </xf>
    <xf numFmtId="0" fontId="16" fillId="5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5" borderId="1" xfId="0" applyNumberFormat="1" applyFont="1" applyFill="1" applyBorder="1" applyAlignment="1">
      <alignment horizontal="right" vertical="center"/>
    </xf>
    <xf numFmtId="0" fontId="16" fillId="5" borderId="1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32" fillId="5" borderId="0" xfId="0" applyFont="1" applyFill="1" applyAlignment="1">
      <alignment horizontal="left" vertical="center"/>
    </xf>
    <xf numFmtId="0" fontId="16" fillId="5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right"/>
    </xf>
    <xf numFmtId="0" fontId="8" fillId="0" borderId="0" xfId="0" applyFont="1" applyFill="1" applyBorder="1" applyAlignment="1">
      <alignment textRotation="91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67" fontId="2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0" fontId="32" fillId="0" borderId="0" xfId="0" applyFont="1" applyAlignment="1">
      <alignment vertical="center"/>
    </xf>
    <xf numFmtId="44" fontId="3" fillId="0" borderId="0" xfId="1" applyFont="1" applyFill="1" applyAlignment="1">
      <alignment horizontal="right" vertical="center"/>
    </xf>
    <xf numFmtId="44" fontId="10" fillId="4" borderId="1" xfId="1" applyFont="1" applyFill="1" applyBorder="1" applyAlignment="1">
      <alignment horizontal="center" vertical="center" wrapText="1"/>
    </xf>
    <xf numFmtId="44" fontId="24" fillId="4" borderId="1" xfId="1" applyFont="1" applyFill="1" applyBorder="1" applyAlignment="1">
      <alignment horizontal="right" vertical="center" wrapText="1"/>
    </xf>
    <xf numFmtId="44" fontId="24" fillId="0" borderId="0" xfId="1" applyFont="1" applyFill="1" applyAlignment="1">
      <alignment vertical="center"/>
    </xf>
    <xf numFmtId="0" fontId="3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44" fontId="10" fillId="0" borderId="0" xfId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9" fillId="0" borderId="0" xfId="0" applyFont="1" applyAlignment="1">
      <alignment horizontal="left" vertical="top" textRotation="180"/>
    </xf>
    <xf numFmtId="0" fontId="19" fillId="0" borderId="0" xfId="0" applyFont="1" applyAlignment="1">
      <alignment horizontal="left" textRotation="180"/>
    </xf>
    <xf numFmtId="0" fontId="1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5" borderId="0" xfId="0" applyFont="1" applyFill="1" applyBorder="1" applyAlignment="1">
      <alignment horizontal="left" textRotation="180"/>
    </xf>
    <xf numFmtId="0" fontId="19" fillId="5" borderId="0" xfId="0" applyFont="1" applyFill="1" applyAlignment="1">
      <alignment horizontal="left" textRotation="180"/>
    </xf>
    <xf numFmtId="0" fontId="19" fillId="5" borderId="11" xfId="0" applyFont="1" applyFill="1" applyBorder="1" applyAlignment="1">
      <alignment horizontal="left" textRotation="180"/>
    </xf>
    <xf numFmtId="0" fontId="19" fillId="0" borderId="11" xfId="0" applyFont="1" applyBorder="1" applyAlignment="1">
      <alignment horizontal="left" textRotation="180"/>
    </xf>
    <xf numFmtId="0" fontId="4" fillId="2" borderId="0" xfId="0" applyFont="1" applyFill="1" applyAlignment="1">
      <alignment horizontal="right" vertical="center"/>
    </xf>
    <xf numFmtId="0" fontId="34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165" fontId="1" fillId="0" borderId="1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4" fillId="0" borderId="10" xfId="0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66" fontId="35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4" fontId="1" fillId="0" borderId="1" xfId="1" applyFont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right" vertical="center" wrapText="1"/>
    </xf>
    <xf numFmtId="44" fontId="1" fillId="0" borderId="1" xfId="1" applyFont="1" applyBorder="1" applyAlignment="1">
      <alignment horizontal="right" vertical="center" wrapText="1"/>
    </xf>
    <xf numFmtId="44" fontId="1" fillId="5" borderId="1" xfId="1" applyFont="1" applyFill="1" applyBorder="1" applyAlignment="1">
      <alignment vertical="center"/>
    </xf>
    <xf numFmtId="44" fontId="1" fillId="0" borderId="2" xfId="1" applyFont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44" fontId="1" fillId="0" borderId="3" xfId="1" applyFont="1" applyBorder="1" applyAlignment="1">
      <alignment horizontal="center" vertical="center"/>
    </xf>
    <xf numFmtId="8" fontId="1" fillId="0" borderId="1" xfId="0" applyNumberFormat="1" applyFont="1" applyFill="1" applyBorder="1" applyAlignment="1">
      <alignment vertical="center"/>
    </xf>
    <xf numFmtId="44" fontId="1" fillId="0" borderId="1" xfId="1" applyFont="1" applyFill="1" applyBorder="1" applyAlignment="1">
      <alignment vertical="center"/>
    </xf>
    <xf numFmtId="4" fontId="17" fillId="0" borderId="0" xfId="0" applyNumberFormat="1" applyFont="1" applyFill="1"/>
    <xf numFmtId="0" fontId="33" fillId="0" borderId="1" xfId="0" applyFont="1" applyFill="1" applyBorder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 wrapText="1"/>
    </xf>
    <xf numFmtId="44" fontId="1" fillId="0" borderId="1" xfId="0" applyNumberFormat="1" applyFont="1" applyFill="1" applyBorder="1" applyAlignment="1">
      <alignment vertical="center"/>
    </xf>
    <xf numFmtId="44" fontId="24" fillId="4" borderId="1" xfId="1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 horizontal="center" textRotation="180"/>
    </xf>
    <xf numFmtId="0" fontId="19" fillId="0" borderId="0" xfId="0" applyFont="1" applyBorder="1" applyAlignment="1">
      <alignment horizontal="left" textRotation="180"/>
    </xf>
    <xf numFmtId="0" fontId="24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14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4" fontId="3" fillId="0" borderId="21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21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left" vertical="center" wrapText="1"/>
    </xf>
    <xf numFmtId="0" fontId="23" fillId="4" borderId="2" xfId="0" applyFont="1" applyFill="1" applyBorder="1" applyAlignment="1">
      <alignment horizontal="left" vertical="center" wrapText="1"/>
    </xf>
    <xf numFmtId="0" fontId="23" fillId="4" borderId="5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textRotation="91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right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N128"/>
  <sheetViews>
    <sheetView tabSelected="1" showWhiteSpace="0" zoomScale="85" zoomScaleNormal="85" zoomScaleSheetLayoutView="100" zoomScalePageLayoutView="90" workbookViewId="0">
      <selection activeCell="C71" sqref="C71:I71"/>
    </sheetView>
  </sheetViews>
  <sheetFormatPr defaultRowHeight="14.25"/>
  <cols>
    <col min="1" max="1" width="4.28515625" style="148" customWidth="1"/>
    <col min="2" max="2" width="5.5703125" style="59" customWidth="1"/>
    <col min="3" max="3" width="34.140625" style="49" customWidth="1"/>
    <col min="4" max="4" width="15.5703125" style="118" customWidth="1"/>
    <col min="5" max="5" width="23.140625" style="60" customWidth="1"/>
    <col min="6" max="6" width="22.85546875" style="132" customWidth="1"/>
    <col min="7" max="7" width="24.42578125" style="132" customWidth="1"/>
    <col min="8" max="8" width="19.5703125" style="61" customWidth="1"/>
    <col min="9" max="9" width="27.140625" style="44" customWidth="1"/>
    <col min="10" max="10" width="11.7109375" style="59" customWidth="1"/>
    <col min="11" max="11" width="31.5703125" style="44" customWidth="1"/>
    <col min="12" max="12" width="38.140625" style="44" customWidth="1"/>
    <col min="13" max="13" width="13.5703125" style="6" bestFit="1" customWidth="1"/>
    <col min="14" max="14" width="9.140625" style="6"/>
    <col min="15" max="15" width="16.85546875" style="6" bestFit="1" customWidth="1"/>
    <col min="16" max="16" width="15.7109375" style="6" bestFit="1" customWidth="1"/>
    <col min="17" max="16384" width="9.140625" style="6"/>
  </cols>
  <sheetData>
    <row r="1" spans="1:14" ht="15">
      <c r="K1" s="204" t="s">
        <v>44</v>
      </c>
      <c r="L1" s="204"/>
    </row>
    <row r="2" spans="1:14" ht="15">
      <c r="K2" s="204" t="s">
        <v>45</v>
      </c>
      <c r="L2" s="204"/>
    </row>
    <row r="3" spans="1:14" ht="40.5" customHeight="1">
      <c r="B3" s="205" t="s">
        <v>275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62"/>
      <c r="N3" s="62"/>
    </row>
    <row r="4" spans="1:14" ht="66.75" customHeight="1">
      <c r="B4" s="113" t="s">
        <v>0</v>
      </c>
      <c r="C4" s="113" t="s">
        <v>29</v>
      </c>
      <c r="D4" s="119" t="s">
        <v>1</v>
      </c>
      <c r="E4" s="30" t="s">
        <v>19</v>
      </c>
      <c r="F4" s="133" t="s">
        <v>325</v>
      </c>
      <c r="G4" s="133" t="s">
        <v>40</v>
      </c>
      <c r="H4" s="63" t="s">
        <v>41</v>
      </c>
      <c r="I4" s="113" t="s">
        <v>43</v>
      </c>
      <c r="J4" s="113" t="s">
        <v>49</v>
      </c>
      <c r="K4" s="113" t="s">
        <v>42</v>
      </c>
      <c r="L4" s="113" t="s">
        <v>13</v>
      </c>
    </row>
    <row r="5" spans="1:14" ht="21" customHeight="1">
      <c r="B5" s="73" t="s">
        <v>18</v>
      </c>
      <c r="C5" s="203" t="s">
        <v>70</v>
      </c>
      <c r="D5" s="203"/>
      <c r="E5" s="203"/>
      <c r="F5" s="203"/>
      <c r="G5" s="203"/>
      <c r="H5" s="203"/>
      <c r="I5" s="203"/>
      <c r="J5" s="74"/>
      <c r="K5" s="112"/>
      <c r="L5" s="64" t="s">
        <v>68</v>
      </c>
      <c r="M5" s="65"/>
    </row>
    <row r="6" spans="1:14" s="108" customFormat="1" ht="27.75" customHeight="1">
      <c r="A6" s="148"/>
      <c r="B6" s="117">
        <v>1</v>
      </c>
      <c r="C6" s="136" t="s">
        <v>71</v>
      </c>
      <c r="D6" s="120">
        <v>1927</v>
      </c>
      <c r="E6" s="191"/>
      <c r="F6" s="192">
        <v>600000</v>
      </c>
      <c r="G6" s="183"/>
      <c r="H6" s="137">
        <v>710</v>
      </c>
      <c r="I6" s="137" t="s">
        <v>72</v>
      </c>
      <c r="J6" s="137"/>
      <c r="K6" s="124" t="s">
        <v>138</v>
      </c>
      <c r="L6" s="137" t="s">
        <v>73</v>
      </c>
    </row>
    <row r="7" spans="1:14" s="108" customFormat="1" ht="27.75" customHeight="1">
      <c r="A7" s="148"/>
      <c r="B7" s="117">
        <v>2</v>
      </c>
      <c r="C7" s="136" t="s">
        <v>74</v>
      </c>
      <c r="D7" s="120">
        <v>1985</v>
      </c>
      <c r="E7" s="191"/>
      <c r="F7" s="192"/>
      <c r="G7" s="192">
        <f>H7*3576</f>
        <v>1476888</v>
      </c>
      <c r="H7" s="137">
        <v>413</v>
      </c>
      <c r="I7" s="137" t="s">
        <v>75</v>
      </c>
      <c r="J7" s="137"/>
      <c r="K7" s="124" t="s">
        <v>139</v>
      </c>
      <c r="L7" s="137" t="s">
        <v>76</v>
      </c>
    </row>
    <row r="8" spans="1:14" s="108" customFormat="1" ht="27.75" customHeight="1">
      <c r="A8" s="148"/>
      <c r="B8" s="117">
        <v>3</v>
      </c>
      <c r="C8" s="136" t="s">
        <v>77</v>
      </c>
      <c r="D8" s="120" t="s">
        <v>78</v>
      </c>
      <c r="E8" s="191"/>
      <c r="F8" s="192"/>
      <c r="G8" s="192">
        <f>H8*3576</f>
        <v>4005120</v>
      </c>
      <c r="H8" s="137">
        <v>1120</v>
      </c>
      <c r="I8" s="137" t="s">
        <v>75</v>
      </c>
      <c r="J8" s="137"/>
      <c r="K8" s="124" t="s">
        <v>138</v>
      </c>
      <c r="L8" s="137" t="s">
        <v>79</v>
      </c>
    </row>
    <row r="9" spans="1:14" s="108" customFormat="1" ht="27.75" customHeight="1">
      <c r="A9" s="148"/>
      <c r="B9" s="117">
        <v>4</v>
      </c>
      <c r="C9" s="136" t="s">
        <v>80</v>
      </c>
      <c r="D9" s="120">
        <v>1936</v>
      </c>
      <c r="E9" s="191"/>
      <c r="F9" s="192">
        <v>80000</v>
      </c>
      <c r="G9" s="183"/>
      <c r="H9" s="137">
        <v>80</v>
      </c>
      <c r="I9" s="137" t="s">
        <v>75</v>
      </c>
      <c r="J9" s="137"/>
      <c r="K9" s="124" t="s">
        <v>138</v>
      </c>
      <c r="L9" s="137" t="s">
        <v>81</v>
      </c>
    </row>
    <row r="10" spans="1:14" s="108" customFormat="1" ht="25.5">
      <c r="A10" s="148"/>
      <c r="B10" s="117">
        <v>5</v>
      </c>
      <c r="C10" s="136" t="s">
        <v>82</v>
      </c>
      <c r="D10" s="120">
        <v>1936</v>
      </c>
      <c r="E10" s="191"/>
      <c r="F10" s="192">
        <v>100000</v>
      </c>
      <c r="G10" s="183"/>
      <c r="H10" s="137">
        <v>124</v>
      </c>
      <c r="I10" s="137" t="s">
        <v>75</v>
      </c>
      <c r="J10" s="137"/>
      <c r="K10" s="124" t="s">
        <v>139</v>
      </c>
      <c r="L10" s="137" t="s">
        <v>83</v>
      </c>
    </row>
    <row r="11" spans="1:14" s="108" customFormat="1" ht="25.5">
      <c r="A11" s="148"/>
      <c r="B11" s="117">
        <v>6</v>
      </c>
      <c r="C11" s="136" t="s">
        <v>82</v>
      </c>
      <c r="D11" s="120">
        <v>1925</v>
      </c>
      <c r="E11" s="191"/>
      <c r="F11" s="192">
        <v>80000</v>
      </c>
      <c r="G11" s="183"/>
      <c r="H11" s="137">
        <v>115</v>
      </c>
      <c r="I11" s="137" t="s">
        <v>75</v>
      </c>
      <c r="J11" s="137"/>
      <c r="K11" s="124" t="s">
        <v>138</v>
      </c>
      <c r="L11" s="137" t="s">
        <v>84</v>
      </c>
    </row>
    <row r="12" spans="1:14" s="108" customFormat="1" ht="25.5">
      <c r="A12" s="148"/>
      <c r="B12" s="117">
        <v>7</v>
      </c>
      <c r="C12" s="136" t="s">
        <v>85</v>
      </c>
      <c r="D12" s="120" t="s">
        <v>86</v>
      </c>
      <c r="E12" s="191"/>
      <c r="F12" s="192">
        <v>120000</v>
      </c>
      <c r="G12" s="183"/>
      <c r="H12" s="137"/>
      <c r="I12" s="137" t="s">
        <v>75</v>
      </c>
      <c r="J12" s="137"/>
      <c r="K12" s="124" t="s">
        <v>138</v>
      </c>
      <c r="L12" s="137" t="s">
        <v>79</v>
      </c>
    </row>
    <row r="13" spans="1:14" s="108" customFormat="1" ht="25.5">
      <c r="A13" s="148"/>
      <c r="B13" s="117">
        <v>8</v>
      </c>
      <c r="C13" s="136" t="s">
        <v>87</v>
      </c>
      <c r="D13" s="120" t="s">
        <v>86</v>
      </c>
      <c r="E13" s="197"/>
      <c r="F13" s="192">
        <v>80000</v>
      </c>
      <c r="G13" s="183"/>
      <c r="H13" s="137"/>
      <c r="I13" s="137" t="s">
        <v>75</v>
      </c>
      <c r="J13" s="137"/>
      <c r="K13" s="124" t="s">
        <v>138</v>
      </c>
      <c r="L13" s="137" t="s">
        <v>88</v>
      </c>
    </row>
    <row r="14" spans="1:14" s="108" customFormat="1" ht="25.5">
      <c r="A14" s="148"/>
      <c r="B14" s="117">
        <v>9</v>
      </c>
      <c r="C14" s="136" t="s">
        <v>89</v>
      </c>
      <c r="D14" s="120"/>
      <c r="E14" s="191"/>
      <c r="F14" s="192">
        <v>120000</v>
      </c>
      <c r="G14" s="183"/>
      <c r="H14" s="179" t="s">
        <v>90</v>
      </c>
      <c r="I14" s="137" t="s">
        <v>75</v>
      </c>
      <c r="J14" s="137"/>
      <c r="K14" s="124" t="s">
        <v>139</v>
      </c>
      <c r="L14" s="137" t="s">
        <v>91</v>
      </c>
    </row>
    <row r="15" spans="1:14" s="108" customFormat="1" ht="27.75" customHeight="1">
      <c r="A15" s="148"/>
      <c r="B15" s="117">
        <v>10</v>
      </c>
      <c r="C15" s="136" t="s">
        <v>92</v>
      </c>
      <c r="D15" s="120" t="s">
        <v>86</v>
      </c>
      <c r="E15" s="191">
        <v>192649</v>
      </c>
      <c r="F15" s="192"/>
      <c r="G15" s="183"/>
      <c r="H15" s="137"/>
      <c r="I15" s="137" t="s">
        <v>75</v>
      </c>
      <c r="J15" s="137"/>
      <c r="K15" s="124" t="s">
        <v>138</v>
      </c>
      <c r="L15" s="137" t="s">
        <v>93</v>
      </c>
    </row>
    <row r="16" spans="1:14" s="108" customFormat="1" ht="27.75" customHeight="1">
      <c r="A16" s="148"/>
      <c r="B16" s="117">
        <v>11</v>
      </c>
      <c r="C16" s="136" t="s">
        <v>94</v>
      </c>
      <c r="D16" s="120" t="s">
        <v>86</v>
      </c>
      <c r="E16" s="191">
        <v>167760</v>
      </c>
      <c r="F16" s="192"/>
      <c r="G16" s="183"/>
      <c r="H16" s="137"/>
      <c r="I16" s="137" t="s">
        <v>75</v>
      </c>
      <c r="J16" s="137"/>
      <c r="K16" s="124" t="s">
        <v>140</v>
      </c>
      <c r="L16" s="137" t="s">
        <v>95</v>
      </c>
    </row>
    <row r="17" spans="1:12" s="108" customFormat="1" ht="27.75" customHeight="1">
      <c r="A17" s="148"/>
      <c r="B17" s="117">
        <v>12</v>
      </c>
      <c r="C17" s="136" t="s">
        <v>96</v>
      </c>
      <c r="D17" s="120" t="s">
        <v>86</v>
      </c>
      <c r="E17" s="191">
        <v>329861</v>
      </c>
      <c r="F17" s="192"/>
      <c r="G17" s="183"/>
      <c r="H17" s="137"/>
      <c r="I17" s="137" t="s">
        <v>75</v>
      </c>
      <c r="J17" s="137"/>
      <c r="K17" s="124" t="s">
        <v>140</v>
      </c>
      <c r="L17" s="137" t="s">
        <v>97</v>
      </c>
    </row>
    <row r="18" spans="1:12" s="108" customFormat="1" ht="30.75" customHeight="1">
      <c r="A18" s="149"/>
      <c r="B18" s="117">
        <v>13</v>
      </c>
      <c r="C18" s="136" t="s">
        <v>98</v>
      </c>
      <c r="D18" s="120"/>
      <c r="E18" s="191">
        <v>140891</v>
      </c>
      <c r="F18" s="192"/>
      <c r="G18" s="183"/>
      <c r="H18" s="137"/>
      <c r="I18" s="137" t="s">
        <v>75</v>
      </c>
      <c r="J18" s="137"/>
      <c r="K18" s="124" t="s">
        <v>140</v>
      </c>
      <c r="L18" s="137" t="s">
        <v>99</v>
      </c>
    </row>
    <row r="19" spans="1:12" s="108" customFormat="1" ht="30.75" customHeight="1">
      <c r="A19" s="149"/>
      <c r="B19" s="117">
        <v>14</v>
      </c>
      <c r="C19" s="136" t="s">
        <v>100</v>
      </c>
      <c r="D19" s="120" t="s">
        <v>101</v>
      </c>
      <c r="E19" s="191">
        <v>21174</v>
      </c>
      <c r="F19" s="192"/>
      <c r="G19" s="183"/>
      <c r="H19" s="137"/>
      <c r="I19" s="137" t="s">
        <v>75</v>
      </c>
      <c r="J19" s="137"/>
      <c r="K19" s="124" t="s">
        <v>138</v>
      </c>
      <c r="L19" s="137" t="s">
        <v>102</v>
      </c>
    </row>
    <row r="20" spans="1:12" s="108" customFormat="1" ht="30.75" customHeight="1">
      <c r="A20" s="149"/>
      <c r="B20" s="117">
        <v>15</v>
      </c>
      <c r="C20" s="136" t="s">
        <v>103</v>
      </c>
      <c r="D20" s="120"/>
      <c r="E20" s="191">
        <v>112437</v>
      </c>
      <c r="F20" s="192"/>
      <c r="G20" s="183"/>
      <c r="H20" s="137"/>
      <c r="I20" s="137" t="s">
        <v>75</v>
      </c>
      <c r="J20" s="137"/>
      <c r="K20" s="124" t="s">
        <v>140</v>
      </c>
      <c r="L20" s="137" t="s">
        <v>104</v>
      </c>
    </row>
    <row r="21" spans="1:12" s="108" customFormat="1" ht="30.75" customHeight="1">
      <c r="A21" s="148"/>
      <c r="B21" s="117">
        <v>16</v>
      </c>
      <c r="C21" s="136" t="s">
        <v>105</v>
      </c>
      <c r="D21" s="120" t="s">
        <v>86</v>
      </c>
      <c r="E21" s="191"/>
      <c r="F21" s="192">
        <v>10000</v>
      </c>
      <c r="G21" s="183"/>
      <c r="H21" s="137"/>
      <c r="I21" s="137"/>
      <c r="J21" s="137"/>
      <c r="K21" s="124" t="s">
        <v>139</v>
      </c>
      <c r="L21" s="137" t="s">
        <v>106</v>
      </c>
    </row>
    <row r="22" spans="1:12" s="108" customFormat="1" ht="25.5">
      <c r="A22" s="148"/>
      <c r="B22" s="117">
        <v>17</v>
      </c>
      <c r="C22" s="136" t="s">
        <v>105</v>
      </c>
      <c r="D22" s="120" t="s">
        <v>86</v>
      </c>
      <c r="E22" s="191"/>
      <c r="F22" s="192">
        <v>6000</v>
      </c>
      <c r="G22" s="183"/>
      <c r="H22" s="137"/>
      <c r="I22" s="137"/>
      <c r="J22" s="137"/>
      <c r="K22" s="124" t="s">
        <v>138</v>
      </c>
      <c r="L22" s="137" t="s">
        <v>107</v>
      </c>
    </row>
    <row r="23" spans="1:12" s="108" customFormat="1" ht="25.5">
      <c r="A23" s="148"/>
      <c r="B23" s="117">
        <v>18</v>
      </c>
      <c r="C23" s="136" t="s">
        <v>105</v>
      </c>
      <c r="D23" s="120" t="s">
        <v>86</v>
      </c>
      <c r="E23" s="191">
        <v>5000</v>
      </c>
      <c r="F23" s="192"/>
      <c r="G23" s="183"/>
      <c r="H23" s="137"/>
      <c r="I23" s="137"/>
      <c r="J23" s="137"/>
      <c r="K23" s="124" t="s">
        <v>138</v>
      </c>
      <c r="L23" s="137" t="s">
        <v>107</v>
      </c>
    </row>
    <row r="24" spans="1:12" s="108" customFormat="1" ht="25.5">
      <c r="A24" s="149"/>
      <c r="B24" s="117">
        <v>19</v>
      </c>
      <c r="C24" s="136" t="s">
        <v>108</v>
      </c>
      <c r="D24" s="120">
        <v>2008</v>
      </c>
      <c r="E24" s="191"/>
      <c r="F24" s="192">
        <v>2055000</v>
      </c>
      <c r="G24" s="183"/>
      <c r="H24" s="137"/>
      <c r="I24" s="137" t="s">
        <v>75</v>
      </c>
      <c r="J24" s="137"/>
      <c r="K24" s="124" t="s">
        <v>138</v>
      </c>
      <c r="L24" s="137" t="s">
        <v>109</v>
      </c>
    </row>
    <row r="25" spans="1:12" s="108" customFormat="1" ht="25.5">
      <c r="A25" s="149"/>
      <c r="B25" s="117">
        <v>20</v>
      </c>
      <c r="C25" s="136" t="s">
        <v>110</v>
      </c>
      <c r="D25" s="120" t="s">
        <v>86</v>
      </c>
      <c r="E25" s="191">
        <v>76115</v>
      </c>
      <c r="F25" s="192"/>
      <c r="G25" s="183"/>
      <c r="H25" s="137"/>
      <c r="I25" s="137" t="s">
        <v>75</v>
      </c>
      <c r="J25" s="137"/>
      <c r="K25" s="124" t="s">
        <v>138</v>
      </c>
      <c r="L25" s="137" t="s">
        <v>81</v>
      </c>
    </row>
    <row r="26" spans="1:12" s="108" customFormat="1" ht="33" customHeight="1">
      <c r="A26" s="150"/>
      <c r="B26" s="117">
        <v>21</v>
      </c>
      <c r="C26" s="136" t="s">
        <v>111</v>
      </c>
      <c r="D26" s="120">
        <v>2008</v>
      </c>
      <c r="E26" s="191">
        <v>535029</v>
      </c>
      <c r="F26" s="192"/>
      <c r="G26" s="183"/>
      <c r="H26" s="137"/>
      <c r="I26" s="137" t="s">
        <v>112</v>
      </c>
      <c r="J26" s="100"/>
      <c r="K26" s="124" t="s">
        <v>138</v>
      </c>
      <c r="L26" s="137" t="s">
        <v>113</v>
      </c>
    </row>
    <row r="27" spans="1:12" s="108" customFormat="1" ht="33" customHeight="1">
      <c r="A27" s="150"/>
      <c r="B27" s="117">
        <v>22</v>
      </c>
      <c r="C27" s="136" t="s">
        <v>114</v>
      </c>
      <c r="D27" s="120">
        <v>2008</v>
      </c>
      <c r="E27" s="191">
        <v>139728</v>
      </c>
      <c r="F27" s="192"/>
      <c r="G27" s="183"/>
      <c r="H27" s="137"/>
      <c r="I27" s="137" t="s">
        <v>112</v>
      </c>
      <c r="J27" s="100"/>
      <c r="K27" s="47"/>
      <c r="L27" s="137" t="s">
        <v>113</v>
      </c>
    </row>
    <row r="28" spans="1:12" s="108" customFormat="1" ht="33" customHeight="1">
      <c r="A28" s="200"/>
      <c r="B28" s="117">
        <v>23</v>
      </c>
      <c r="C28" s="136" t="s">
        <v>115</v>
      </c>
      <c r="D28" s="120" t="s">
        <v>86</v>
      </c>
      <c r="E28" s="191">
        <v>9000</v>
      </c>
      <c r="F28" s="192"/>
      <c r="G28" s="183"/>
      <c r="H28" s="137"/>
      <c r="I28" s="137"/>
      <c r="J28" s="100"/>
      <c r="K28" s="124" t="s">
        <v>140</v>
      </c>
      <c r="L28" s="137" t="s">
        <v>116</v>
      </c>
    </row>
    <row r="29" spans="1:12" s="108" customFormat="1" ht="33" customHeight="1">
      <c r="A29" s="200"/>
      <c r="B29" s="117">
        <v>24</v>
      </c>
      <c r="C29" s="136" t="s">
        <v>117</v>
      </c>
      <c r="D29" s="120" t="s">
        <v>86</v>
      </c>
      <c r="E29" s="191">
        <v>20000</v>
      </c>
      <c r="F29" s="192"/>
      <c r="G29" s="183"/>
      <c r="H29" s="137"/>
      <c r="I29" s="137"/>
      <c r="J29" s="100"/>
      <c r="K29" s="124" t="s">
        <v>138</v>
      </c>
      <c r="L29" s="137" t="s">
        <v>116</v>
      </c>
    </row>
    <row r="30" spans="1:12" s="108" customFormat="1" ht="33" customHeight="1">
      <c r="A30" s="200"/>
      <c r="B30" s="117">
        <v>25</v>
      </c>
      <c r="C30" s="136" t="s">
        <v>118</v>
      </c>
      <c r="D30" s="120" t="s">
        <v>86</v>
      </c>
      <c r="E30" s="191">
        <v>12000</v>
      </c>
      <c r="F30" s="192"/>
      <c r="G30" s="183"/>
      <c r="H30" s="137"/>
      <c r="I30" s="137"/>
      <c r="J30" s="100"/>
      <c r="K30" s="124" t="s">
        <v>138</v>
      </c>
      <c r="L30" s="137" t="s">
        <v>119</v>
      </c>
    </row>
    <row r="31" spans="1:12" s="108" customFormat="1" ht="33" customHeight="1">
      <c r="A31" s="150"/>
      <c r="B31" s="117">
        <v>26</v>
      </c>
      <c r="C31" s="136" t="s">
        <v>120</v>
      </c>
      <c r="D31" s="120" t="s">
        <v>86</v>
      </c>
      <c r="E31" s="191"/>
      <c r="F31" s="192">
        <v>10000</v>
      </c>
      <c r="G31" s="183"/>
      <c r="H31" s="137"/>
      <c r="I31" s="137"/>
      <c r="J31" s="100"/>
      <c r="K31" s="124" t="s">
        <v>138</v>
      </c>
      <c r="L31" s="137" t="s">
        <v>121</v>
      </c>
    </row>
    <row r="32" spans="1:12" s="108" customFormat="1" ht="25.5">
      <c r="A32" s="148"/>
      <c r="B32" s="117">
        <v>27</v>
      </c>
      <c r="C32" s="136" t="s">
        <v>122</v>
      </c>
      <c r="D32" s="120" t="s">
        <v>86</v>
      </c>
      <c r="E32" s="191">
        <v>35000</v>
      </c>
      <c r="F32" s="192"/>
      <c r="G32" s="183"/>
      <c r="H32" s="137"/>
      <c r="I32" s="137"/>
      <c r="J32" s="100"/>
      <c r="K32" s="124" t="s">
        <v>138</v>
      </c>
      <c r="L32" s="137" t="s">
        <v>123</v>
      </c>
    </row>
    <row r="33" spans="1:12" s="108" customFormat="1" ht="25.5">
      <c r="A33" s="148"/>
      <c r="B33" s="117">
        <v>28</v>
      </c>
      <c r="C33" s="136" t="s">
        <v>124</v>
      </c>
      <c r="D33" s="120" t="s">
        <v>86</v>
      </c>
      <c r="E33" s="191">
        <v>15000</v>
      </c>
      <c r="F33" s="192"/>
      <c r="G33" s="183"/>
      <c r="H33" s="137"/>
      <c r="I33" s="137"/>
      <c r="J33" s="100"/>
      <c r="K33" s="124" t="s">
        <v>138</v>
      </c>
      <c r="L33" s="137" t="s">
        <v>125</v>
      </c>
    </row>
    <row r="34" spans="1:12" s="108" customFormat="1" ht="25.5">
      <c r="A34" s="148"/>
      <c r="B34" s="117">
        <v>29</v>
      </c>
      <c r="C34" s="136" t="s">
        <v>126</v>
      </c>
      <c r="D34" s="120" t="s">
        <v>86</v>
      </c>
      <c r="E34" s="191">
        <v>48000</v>
      </c>
      <c r="F34" s="192"/>
      <c r="G34" s="183"/>
      <c r="H34" s="137"/>
      <c r="I34" s="137"/>
      <c r="J34" s="100"/>
      <c r="K34" s="124" t="s">
        <v>138</v>
      </c>
      <c r="L34" s="137" t="s">
        <v>127</v>
      </c>
    </row>
    <row r="35" spans="1:12" s="108" customFormat="1" ht="25.5">
      <c r="A35" s="150"/>
      <c r="B35" s="117">
        <v>30</v>
      </c>
      <c r="C35" s="136" t="s">
        <v>128</v>
      </c>
      <c r="D35" s="120" t="s">
        <v>86</v>
      </c>
      <c r="E35" s="191">
        <v>80000</v>
      </c>
      <c r="F35" s="192"/>
      <c r="G35" s="183"/>
      <c r="H35" s="137"/>
      <c r="I35" s="137"/>
      <c r="J35" s="100"/>
      <c r="K35" s="124" t="s">
        <v>138</v>
      </c>
      <c r="L35" s="137" t="s">
        <v>129</v>
      </c>
    </row>
    <row r="36" spans="1:12" s="108" customFormat="1" ht="25.5">
      <c r="A36" s="150"/>
      <c r="B36" s="117">
        <v>31</v>
      </c>
      <c r="C36" s="136" t="s">
        <v>130</v>
      </c>
      <c r="D36" s="120" t="s">
        <v>86</v>
      </c>
      <c r="E36" s="191">
        <v>9400</v>
      </c>
      <c r="F36" s="192"/>
      <c r="G36" s="183"/>
      <c r="H36" s="137"/>
      <c r="I36" s="137"/>
      <c r="J36" s="100"/>
      <c r="K36" s="124" t="s">
        <v>139</v>
      </c>
      <c r="L36" s="137" t="s">
        <v>131</v>
      </c>
    </row>
    <row r="37" spans="1:12" s="108" customFormat="1" ht="25.5">
      <c r="A37" s="150"/>
      <c r="B37" s="117">
        <v>32</v>
      </c>
      <c r="C37" s="136" t="s">
        <v>132</v>
      </c>
      <c r="D37" s="120" t="s">
        <v>86</v>
      </c>
      <c r="E37" s="191">
        <v>60000</v>
      </c>
      <c r="F37" s="192"/>
      <c r="G37" s="183"/>
      <c r="H37" s="137"/>
      <c r="I37" s="137"/>
      <c r="J37" s="100"/>
      <c r="K37" s="124" t="s">
        <v>138</v>
      </c>
      <c r="L37" s="137" t="s">
        <v>133</v>
      </c>
    </row>
    <row r="38" spans="1:12" s="108" customFormat="1" ht="25.5">
      <c r="A38" s="148"/>
      <c r="B38" s="117">
        <v>33</v>
      </c>
      <c r="C38" s="136" t="s">
        <v>134</v>
      </c>
      <c r="D38" s="120" t="s">
        <v>86</v>
      </c>
      <c r="E38" s="191">
        <v>100000</v>
      </c>
      <c r="F38" s="192"/>
      <c r="G38" s="183"/>
      <c r="H38" s="137"/>
      <c r="I38" s="137"/>
      <c r="J38" s="100"/>
      <c r="K38" s="124" t="s">
        <v>138</v>
      </c>
      <c r="L38" s="137" t="s">
        <v>334</v>
      </c>
    </row>
    <row r="39" spans="1:12" s="108" customFormat="1">
      <c r="A39" s="148"/>
      <c r="B39" s="117">
        <v>34</v>
      </c>
      <c r="C39" s="136" t="s">
        <v>253</v>
      </c>
      <c r="D39" s="120">
        <v>2008</v>
      </c>
      <c r="E39" s="191">
        <v>7615</v>
      </c>
      <c r="F39" s="192"/>
      <c r="G39" s="183"/>
      <c r="H39" s="137"/>
      <c r="I39" s="137"/>
      <c r="J39" s="100"/>
      <c r="K39" s="47"/>
      <c r="L39" s="137" t="s">
        <v>135</v>
      </c>
    </row>
    <row r="40" spans="1:12" s="108" customFormat="1" ht="25.5">
      <c r="A40" s="148"/>
      <c r="B40" s="117">
        <v>35</v>
      </c>
      <c r="C40" s="136" t="s">
        <v>136</v>
      </c>
      <c r="D40" s="120">
        <v>1995</v>
      </c>
      <c r="E40" s="191">
        <v>33691</v>
      </c>
      <c r="F40" s="192"/>
      <c r="G40" s="183"/>
      <c r="H40" s="137"/>
      <c r="I40" s="137"/>
      <c r="J40" s="100"/>
      <c r="K40" s="124" t="s">
        <v>139</v>
      </c>
      <c r="L40" s="137" t="s">
        <v>137</v>
      </c>
    </row>
    <row r="41" spans="1:12" s="108" customFormat="1">
      <c r="A41" s="148"/>
      <c r="B41" s="117">
        <v>36</v>
      </c>
      <c r="C41" s="136" t="s">
        <v>316</v>
      </c>
      <c r="D41" s="120"/>
      <c r="E41" s="191">
        <v>45042</v>
      </c>
      <c r="F41" s="192"/>
      <c r="G41" s="183"/>
      <c r="H41" s="137"/>
      <c r="I41" s="137"/>
      <c r="J41" s="100"/>
      <c r="K41" s="47"/>
      <c r="L41" s="47"/>
    </row>
    <row r="42" spans="1:12">
      <c r="B42" s="117">
        <v>37</v>
      </c>
      <c r="C42" s="194" t="s">
        <v>335</v>
      </c>
      <c r="D42" s="195"/>
      <c r="E42" s="191"/>
      <c r="F42" s="192">
        <v>225000</v>
      </c>
      <c r="G42" s="183"/>
      <c r="H42" s="137"/>
      <c r="I42" s="137"/>
      <c r="J42" s="100"/>
      <c r="K42" s="47"/>
      <c r="L42" s="47"/>
    </row>
    <row r="43" spans="1:12">
      <c r="B43" s="117">
        <v>38</v>
      </c>
      <c r="C43" s="194" t="s">
        <v>336</v>
      </c>
      <c r="D43" s="195"/>
      <c r="E43" s="191"/>
      <c r="F43" s="192">
        <v>80000</v>
      </c>
      <c r="G43" s="183"/>
      <c r="H43" s="137"/>
      <c r="I43" s="137"/>
      <c r="J43" s="100"/>
      <c r="K43" s="47"/>
      <c r="L43" s="47"/>
    </row>
    <row r="44" spans="1:12">
      <c r="B44" s="117">
        <v>39</v>
      </c>
      <c r="C44" s="194" t="s">
        <v>337</v>
      </c>
      <c r="D44" s="195"/>
      <c r="E44" s="191"/>
      <c r="F44" s="192">
        <v>50000</v>
      </c>
      <c r="G44" s="183"/>
      <c r="H44" s="137"/>
      <c r="I44" s="137"/>
      <c r="J44" s="100"/>
      <c r="K44" s="47"/>
      <c r="L44" s="47"/>
    </row>
    <row r="45" spans="1:12">
      <c r="B45" s="117">
        <v>40</v>
      </c>
      <c r="C45" s="194" t="s">
        <v>338</v>
      </c>
      <c r="D45" s="195"/>
      <c r="E45" s="191"/>
      <c r="F45" s="192">
        <v>30000</v>
      </c>
      <c r="G45" s="183"/>
      <c r="H45" s="137"/>
      <c r="I45" s="137"/>
      <c r="J45" s="100"/>
      <c r="K45" s="47"/>
      <c r="L45" s="47"/>
    </row>
    <row r="46" spans="1:12">
      <c r="B46" s="117">
        <v>41</v>
      </c>
      <c r="C46" s="194" t="s">
        <v>339</v>
      </c>
      <c r="D46" s="195"/>
      <c r="E46" s="191"/>
      <c r="F46" s="192">
        <v>9000</v>
      </c>
      <c r="G46" s="183"/>
      <c r="H46" s="137"/>
      <c r="I46" s="137"/>
      <c r="J46" s="100"/>
      <c r="K46" s="47"/>
      <c r="L46" s="47"/>
    </row>
    <row r="47" spans="1:12" ht="25.5">
      <c r="B47" s="117">
        <v>42</v>
      </c>
      <c r="C47" s="196" t="s">
        <v>340</v>
      </c>
      <c r="D47" s="195"/>
      <c r="E47" s="191"/>
      <c r="F47" s="192">
        <v>8000</v>
      </c>
      <c r="G47" s="183"/>
      <c r="H47" s="137"/>
      <c r="I47" s="137"/>
      <c r="J47" s="100"/>
      <c r="K47" s="47"/>
      <c r="L47" s="47"/>
    </row>
    <row r="48" spans="1:12" ht="25.5">
      <c r="B48" s="117">
        <v>43</v>
      </c>
      <c r="C48" s="196" t="s">
        <v>342</v>
      </c>
      <c r="D48" s="195"/>
      <c r="E48" s="192">
        <v>46844.55</v>
      </c>
      <c r="F48" s="183"/>
      <c r="G48" s="183"/>
      <c r="H48" s="137"/>
      <c r="I48" s="137"/>
      <c r="J48" s="100"/>
      <c r="K48" s="47"/>
      <c r="L48" s="47"/>
    </row>
    <row r="49" spans="1:14" ht="38.25">
      <c r="B49" s="117">
        <v>44</v>
      </c>
      <c r="C49" s="196" t="s">
        <v>341</v>
      </c>
      <c r="D49" s="195"/>
      <c r="E49" s="192">
        <v>40516</v>
      </c>
      <c r="F49" s="183"/>
      <c r="G49" s="183"/>
      <c r="H49" s="137"/>
      <c r="I49" s="137"/>
      <c r="J49" s="100"/>
      <c r="K49" s="47"/>
      <c r="L49" s="47"/>
    </row>
    <row r="50" spans="1:14" s="71" customFormat="1" ht="12.75">
      <c r="A50" s="151"/>
      <c r="B50" s="201" t="s">
        <v>17</v>
      </c>
      <c r="C50" s="201"/>
      <c r="D50" s="201"/>
      <c r="E50" s="66"/>
      <c r="F50" s="134"/>
      <c r="G50" s="198">
        <f>SUM(E48:E49,F42:F47,E32:E41,F31,E25:E30,F24,E23,F21:F22,E15:E20,F9:F14,G7:G8,F6)</f>
        <v>11427760.550000001</v>
      </c>
      <c r="H50" s="67"/>
      <c r="I50" s="68"/>
      <c r="J50" s="69"/>
      <c r="K50" s="68"/>
      <c r="L50" s="70"/>
    </row>
    <row r="51" spans="1:14" ht="21" customHeight="1">
      <c r="B51" s="73" t="s">
        <v>52</v>
      </c>
      <c r="C51" s="203" t="s">
        <v>189</v>
      </c>
      <c r="D51" s="203"/>
      <c r="E51" s="203"/>
      <c r="F51" s="203"/>
      <c r="G51" s="203"/>
      <c r="H51" s="203"/>
      <c r="I51" s="203"/>
      <c r="J51" s="74"/>
      <c r="K51" s="112"/>
      <c r="L51" s="64" t="s">
        <v>271</v>
      </c>
      <c r="M51" s="65"/>
    </row>
    <row r="52" spans="1:14" s="107" customFormat="1" ht="27" customHeight="1">
      <c r="A52" s="152"/>
      <c r="B52" s="102"/>
      <c r="C52" s="97" t="s">
        <v>197</v>
      </c>
      <c r="D52" s="121"/>
      <c r="E52" s="185"/>
      <c r="F52" s="186"/>
      <c r="G52" s="187"/>
      <c r="H52" s="103"/>
      <c r="I52" s="104"/>
      <c r="J52" s="100"/>
      <c r="K52" s="104"/>
      <c r="L52" s="137" t="s">
        <v>73</v>
      </c>
      <c r="M52" s="106"/>
    </row>
    <row r="53" spans="1:14" s="71" customFormat="1" ht="12.75">
      <c r="A53" s="152"/>
      <c r="B53" s="201" t="s">
        <v>17</v>
      </c>
      <c r="C53" s="201"/>
      <c r="D53" s="201"/>
      <c r="E53" s="66">
        <v>0</v>
      </c>
      <c r="F53" s="134"/>
      <c r="G53" s="134">
        <f>SUM(G52:G52)</f>
        <v>0</v>
      </c>
      <c r="H53" s="67"/>
      <c r="I53" s="68"/>
      <c r="J53" s="69"/>
      <c r="K53" s="68"/>
      <c r="L53" s="70"/>
    </row>
    <row r="54" spans="1:14" s="71" customFormat="1" ht="21" customHeight="1">
      <c r="A54" s="153"/>
      <c r="B54" s="73" t="s">
        <v>53</v>
      </c>
      <c r="C54" s="203" t="s">
        <v>190</v>
      </c>
      <c r="D54" s="203"/>
      <c r="E54" s="203"/>
      <c r="F54" s="203"/>
      <c r="G54" s="203"/>
      <c r="H54" s="203"/>
      <c r="I54" s="203"/>
      <c r="J54" s="74"/>
      <c r="K54" s="112"/>
      <c r="L54" s="64" t="s">
        <v>272</v>
      </c>
      <c r="M54" s="65"/>
      <c r="N54" s="6"/>
    </row>
    <row r="55" spans="1:14">
      <c r="B55" s="117">
        <v>1</v>
      </c>
      <c r="C55" s="194" t="s">
        <v>343</v>
      </c>
      <c r="D55" s="195"/>
      <c r="E55" s="192"/>
      <c r="F55" s="186"/>
      <c r="G55" s="183"/>
      <c r="H55" s="137"/>
      <c r="I55" s="137"/>
      <c r="J55" s="100"/>
      <c r="K55" s="47"/>
      <c r="L55" s="176" t="s">
        <v>344</v>
      </c>
    </row>
    <row r="56" spans="1:14" s="71" customFormat="1" ht="12.75">
      <c r="A56" s="152"/>
      <c r="B56" s="201" t="s">
        <v>17</v>
      </c>
      <c r="C56" s="201"/>
      <c r="D56" s="201"/>
      <c r="E56" s="66">
        <f>SUM(E55:E55)</f>
        <v>0</v>
      </c>
      <c r="F56" s="134">
        <v>0</v>
      </c>
      <c r="G56" s="134">
        <v>0</v>
      </c>
      <c r="H56" s="67"/>
      <c r="I56" s="68"/>
      <c r="J56" s="69"/>
      <c r="K56" s="68"/>
      <c r="L56" s="70"/>
    </row>
    <row r="57" spans="1:14" s="71" customFormat="1" ht="21" customHeight="1">
      <c r="A57" s="152"/>
      <c r="B57" s="73" t="s">
        <v>54</v>
      </c>
      <c r="C57" s="203" t="s">
        <v>191</v>
      </c>
      <c r="D57" s="203"/>
      <c r="E57" s="203"/>
      <c r="F57" s="203"/>
      <c r="G57" s="203"/>
      <c r="H57" s="203"/>
      <c r="I57" s="203"/>
      <c r="J57" s="74"/>
      <c r="K57" s="112"/>
      <c r="L57" s="64" t="s">
        <v>204</v>
      </c>
      <c r="M57" s="65"/>
      <c r="N57" s="6"/>
    </row>
    <row r="58" spans="1:14" s="107" customFormat="1" ht="15">
      <c r="A58" s="154"/>
      <c r="B58" s="102"/>
      <c r="C58" s="97" t="s">
        <v>205</v>
      </c>
      <c r="D58" s="121"/>
      <c r="E58" s="185"/>
      <c r="F58" s="186"/>
      <c r="G58" s="187"/>
      <c r="H58" s="103"/>
      <c r="I58" s="104"/>
      <c r="J58" s="100"/>
      <c r="K58" s="104"/>
      <c r="L58" s="105" t="s">
        <v>206</v>
      </c>
      <c r="M58" s="106"/>
    </row>
    <row r="59" spans="1:14" s="71" customFormat="1" ht="12.75">
      <c r="A59" s="153"/>
      <c r="B59" s="201" t="s">
        <v>17</v>
      </c>
      <c r="C59" s="201"/>
      <c r="D59" s="201"/>
      <c r="E59" s="66">
        <v>0</v>
      </c>
      <c r="F59" s="134"/>
      <c r="G59" s="134">
        <f>SUM(G58)</f>
        <v>0</v>
      </c>
      <c r="H59" s="67"/>
      <c r="I59" s="68"/>
      <c r="J59" s="69"/>
      <c r="K59" s="68"/>
      <c r="L59" s="70"/>
    </row>
    <row r="60" spans="1:14" ht="21" customHeight="1">
      <c r="B60" s="73" t="s">
        <v>55</v>
      </c>
      <c r="C60" s="202" t="s">
        <v>221</v>
      </c>
      <c r="D60" s="203"/>
      <c r="E60" s="203"/>
      <c r="F60" s="203"/>
      <c r="G60" s="203"/>
      <c r="H60" s="203"/>
      <c r="I60" s="203"/>
      <c r="J60" s="74"/>
      <c r="K60" s="112"/>
      <c r="L60" s="64" t="s">
        <v>202</v>
      </c>
      <c r="M60" s="65"/>
    </row>
    <row r="61" spans="1:14" s="107" customFormat="1" ht="27" customHeight="1">
      <c r="A61" s="154"/>
      <c r="B61" s="102">
        <v>1</v>
      </c>
      <c r="C61" s="97" t="s">
        <v>110</v>
      </c>
      <c r="D61" s="121"/>
      <c r="E61" s="185"/>
      <c r="F61" s="186">
        <v>800000</v>
      </c>
      <c r="G61" s="187"/>
      <c r="H61" s="103"/>
      <c r="I61" s="104"/>
      <c r="J61" s="100"/>
      <c r="K61" s="104"/>
      <c r="L61" s="105" t="s">
        <v>222</v>
      </c>
      <c r="M61" s="106"/>
    </row>
    <row r="62" spans="1:14" s="71" customFormat="1" ht="12.75">
      <c r="A62" s="154"/>
      <c r="B62" s="201" t="s">
        <v>17</v>
      </c>
      <c r="C62" s="201"/>
      <c r="D62" s="201"/>
      <c r="E62" s="66"/>
      <c r="F62" s="134">
        <f>SUM(F61)</f>
        <v>800000</v>
      </c>
      <c r="G62" s="134">
        <v>0</v>
      </c>
      <c r="H62" s="67"/>
      <c r="I62" s="68"/>
      <c r="J62" s="69"/>
      <c r="K62" s="68"/>
      <c r="L62" s="70"/>
    </row>
    <row r="63" spans="1:14" s="71" customFormat="1" ht="21" customHeight="1">
      <c r="A63" s="154"/>
      <c r="B63" s="73" t="s">
        <v>56</v>
      </c>
      <c r="C63" s="203" t="s">
        <v>193</v>
      </c>
      <c r="D63" s="203"/>
      <c r="E63" s="203"/>
      <c r="F63" s="203"/>
      <c r="G63" s="203"/>
      <c r="H63" s="203"/>
      <c r="I63" s="203"/>
      <c r="J63" s="74"/>
      <c r="K63" s="112"/>
      <c r="L63" s="64" t="s">
        <v>273</v>
      </c>
      <c r="M63" s="65"/>
      <c r="N63" s="6"/>
    </row>
    <row r="64" spans="1:14" s="108" customFormat="1" ht="57">
      <c r="A64" s="154"/>
      <c r="B64" s="102">
        <v>1</v>
      </c>
      <c r="C64" s="97" t="s">
        <v>228</v>
      </c>
      <c r="D64" s="122" t="s">
        <v>327</v>
      </c>
      <c r="E64" s="184"/>
      <c r="F64" s="183">
        <v>725000</v>
      </c>
      <c r="G64" s="183"/>
      <c r="H64" s="47"/>
      <c r="I64" s="101" t="s">
        <v>331</v>
      </c>
      <c r="J64" s="104"/>
      <c r="K64" s="104" t="s">
        <v>138</v>
      </c>
      <c r="L64" s="101" t="s">
        <v>241</v>
      </c>
      <c r="M64" s="106"/>
      <c r="N64" s="107"/>
    </row>
    <row r="65" spans="1:14" s="108" customFormat="1" ht="28.5">
      <c r="A65" s="148"/>
      <c r="B65" s="102">
        <v>2</v>
      </c>
      <c r="C65" s="97" t="s">
        <v>244</v>
      </c>
      <c r="D65" s="122" t="s">
        <v>328</v>
      </c>
      <c r="E65" s="184">
        <v>7293.53</v>
      </c>
      <c r="F65" s="183"/>
      <c r="G65" s="183"/>
      <c r="H65" s="47"/>
      <c r="I65" s="101"/>
      <c r="J65" s="104"/>
      <c r="K65" s="104" t="s">
        <v>139</v>
      </c>
      <c r="L65" s="101" t="s">
        <v>241</v>
      </c>
      <c r="M65" s="106"/>
      <c r="N65" s="107"/>
    </row>
    <row r="66" spans="1:14" s="108" customFormat="1" ht="30">
      <c r="A66" s="148"/>
      <c r="B66" s="102">
        <v>3</v>
      </c>
      <c r="C66" s="97" t="s">
        <v>243</v>
      </c>
      <c r="D66" s="122" t="s">
        <v>329</v>
      </c>
      <c r="E66" s="184">
        <v>57229.98</v>
      </c>
      <c r="F66" s="188"/>
      <c r="G66" s="183"/>
      <c r="H66" s="47"/>
      <c r="I66" s="101" t="s">
        <v>332</v>
      </c>
      <c r="J66" s="104"/>
      <c r="K66" s="104" t="s">
        <v>138</v>
      </c>
      <c r="L66" s="101" t="s">
        <v>241</v>
      </c>
      <c r="M66" s="106"/>
      <c r="N66" s="107"/>
    </row>
    <row r="67" spans="1:14" s="108" customFormat="1" ht="15">
      <c r="A67" s="148"/>
      <c r="B67" s="102">
        <v>4</v>
      </c>
      <c r="C67" s="97" t="s">
        <v>236</v>
      </c>
      <c r="D67" s="122" t="s">
        <v>328</v>
      </c>
      <c r="E67" s="184">
        <v>5479.68</v>
      </c>
      <c r="F67" s="188"/>
      <c r="G67" s="183"/>
      <c r="H67" s="47"/>
      <c r="I67" s="101"/>
      <c r="J67" s="104"/>
      <c r="K67" s="104"/>
      <c r="L67" s="101" t="s">
        <v>241</v>
      </c>
      <c r="M67" s="106"/>
      <c r="N67" s="107"/>
    </row>
    <row r="68" spans="1:14" s="108" customFormat="1" ht="15">
      <c r="A68" s="148"/>
      <c r="B68" s="102">
        <v>5</v>
      </c>
      <c r="C68" s="97" t="s">
        <v>237</v>
      </c>
      <c r="D68" s="122" t="s">
        <v>330</v>
      </c>
      <c r="E68" s="184">
        <v>3366.31</v>
      </c>
      <c r="F68" s="188"/>
      <c r="G68" s="183"/>
      <c r="H68" s="47"/>
      <c r="I68" s="101"/>
      <c r="J68" s="104"/>
      <c r="K68" s="104"/>
      <c r="L68" s="101" t="s">
        <v>241</v>
      </c>
      <c r="M68" s="106"/>
      <c r="N68" s="107"/>
    </row>
    <row r="69" spans="1:14" s="108" customFormat="1" ht="15">
      <c r="A69" s="148"/>
      <c r="B69" s="102">
        <v>6</v>
      </c>
      <c r="C69" s="97" t="s">
        <v>242</v>
      </c>
      <c r="D69" s="122" t="s">
        <v>329</v>
      </c>
      <c r="E69" s="184">
        <v>49533.9</v>
      </c>
      <c r="F69" s="188"/>
      <c r="G69" s="183"/>
      <c r="H69" s="47"/>
      <c r="I69" s="101"/>
      <c r="J69" s="104"/>
      <c r="K69" s="104"/>
      <c r="L69" s="101" t="s">
        <v>241</v>
      </c>
      <c r="M69" s="106"/>
      <c r="N69" s="107"/>
    </row>
    <row r="70" spans="1:14" s="71" customFormat="1" ht="12.75">
      <c r="A70" s="152"/>
      <c r="B70" s="201" t="s">
        <v>17</v>
      </c>
      <c r="C70" s="201"/>
      <c r="D70" s="201"/>
      <c r="E70" s="66"/>
      <c r="F70" s="134">
        <f>SUM(F64,E65:E69)</f>
        <v>847903.40000000014</v>
      </c>
      <c r="G70" s="134">
        <f>SUM(G64:G65)</f>
        <v>0</v>
      </c>
      <c r="H70" s="67"/>
      <c r="I70" s="68"/>
      <c r="J70" s="69"/>
      <c r="K70" s="68"/>
      <c r="L70" s="70"/>
    </row>
    <row r="71" spans="1:14" s="71" customFormat="1" ht="21" customHeight="1">
      <c r="A71" s="199"/>
      <c r="B71" s="73" t="s">
        <v>61</v>
      </c>
      <c r="C71" s="203" t="s">
        <v>234</v>
      </c>
      <c r="D71" s="203"/>
      <c r="E71" s="203"/>
      <c r="F71" s="203"/>
      <c r="G71" s="203"/>
      <c r="H71" s="203"/>
      <c r="I71" s="203"/>
      <c r="J71" s="74"/>
      <c r="K71" s="112"/>
      <c r="L71" s="64" t="s">
        <v>202</v>
      </c>
      <c r="M71" s="65"/>
      <c r="N71" s="6"/>
    </row>
    <row r="72" spans="1:14" s="108" customFormat="1" ht="15">
      <c r="A72" s="199"/>
      <c r="B72" s="102">
        <v>1</v>
      </c>
      <c r="C72" s="97" t="s">
        <v>228</v>
      </c>
      <c r="D72" s="121"/>
      <c r="E72" s="184"/>
      <c r="F72" s="189">
        <v>850000</v>
      </c>
      <c r="G72" s="183"/>
      <c r="H72" s="47"/>
      <c r="I72" s="104"/>
      <c r="J72" s="104"/>
      <c r="K72" s="104"/>
      <c r="L72" s="101" t="s">
        <v>229</v>
      </c>
      <c r="M72" s="106"/>
      <c r="N72" s="107"/>
    </row>
    <row r="73" spans="1:14" ht="15">
      <c r="A73" s="199"/>
      <c r="B73" s="102">
        <v>2</v>
      </c>
      <c r="C73" s="96" t="s">
        <v>236</v>
      </c>
      <c r="D73" s="121"/>
      <c r="E73" s="184">
        <v>60795.68</v>
      </c>
      <c r="F73" s="183"/>
      <c r="G73" s="183"/>
      <c r="H73" s="47"/>
      <c r="I73" s="104"/>
      <c r="J73" s="104"/>
      <c r="K73" s="104"/>
      <c r="L73" s="101" t="s">
        <v>229</v>
      </c>
    </row>
    <row r="74" spans="1:14" ht="15">
      <c r="A74" s="199"/>
      <c r="B74" s="102">
        <v>3</v>
      </c>
      <c r="C74" s="96" t="s">
        <v>237</v>
      </c>
      <c r="D74" s="121"/>
      <c r="E74" s="184">
        <v>17056.009999999998</v>
      </c>
      <c r="F74" s="183"/>
      <c r="G74" s="183"/>
      <c r="H74" s="47"/>
      <c r="I74" s="104"/>
      <c r="J74" s="104"/>
      <c r="K74" s="104"/>
      <c r="L74" s="101" t="s">
        <v>229</v>
      </c>
    </row>
    <row r="75" spans="1:14" s="71" customFormat="1" ht="12.75">
      <c r="A75" s="199"/>
      <c r="B75" s="201" t="s">
        <v>17</v>
      </c>
      <c r="C75" s="201"/>
      <c r="D75" s="201"/>
      <c r="E75" s="66"/>
      <c r="F75" s="134">
        <f>SUM(F72,E73:E74)</f>
        <v>927851.69000000006</v>
      </c>
      <c r="G75" s="134">
        <f>SUM(G72)</f>
        <v>0</v>
      </c>
      <c r="H75" s="67"/>
      <c r="I75" s="68"/>
      <c r="J75" s="69"/>
      <c r="K75" s="68"/>
      <c r="L75" s="70"/>
    </row>
    <row r="76" spans="1:14" s="71" customFormat="1" ht="21" customHeight="1">
      <c r="A76" s="154"/>
      <c r="B76" s="73" t="s">
        <v>62</v>
      </c>
      <c r="C76" s="203" t="s">
        <v>226</v>
      </c>
      <c r="D76" s="203"/>
      <c r="E76" s="203"/>
      <c r="F76" s="203"/>
      <c r="G76" s="203"/>
      <c r="H76" s="203"/>
      <c r="I76" s="203"/>
      <c r="J76" s="74"/>
      <c r="K76" s="112"/>
      <c r="L76" s="64" t="s">
        <v>202</v>
      </c>
      <c r="M76" s="65"/>
      <c r="N76" s="6"/>
    </row>
    <row r="77" spans="1:14" s="108" customFormat="1" ht="15">
      <c r="A77" s="154"/>
      <c r="B77" s="102">
        <v>1</v>
      </c>
      <c r="C77" s="131" t="s">
        <v>235</v>
      </c>
      <c r="D77" s="99"/>
      <c r="E77" s="184"/>
      <c r="F77" s="183"/>
      <c r="G77" s="183"/>
      <c r="H77" s="47"/>
      <c r="I77" s="104"/>
      <c r="J77" s="104"/>
      <c r="K77" s="104"/>
      <c r="L77" s="101" t="s">
        <v>229</v>
      </c>
      <c r="M77" s="106"/>
      <c r="N77" s="107"/>
    </row>
    <row r="78" spans="1:14" s="71" customFormat="1" ht="12.75">
      <c r="A78" s="152"/>
      <c r="B78" s="201" t="s">
        <v>17</v>
      </c>
      <c r="C78" s="201"/>
      <c r="D78" s="201"/>
      <c r="E78" s="66">
        <v>0</v>
      </c>
      <c r="F78" s="134">
        <v>0</v>
      </c>
      <c r="G78" s="134">
        <f>SUM(G77:G77)</f>
        <v>0</v>
      </c>
      <c r="H78" s="67"/>
      <c r="I78" s="68"/>
      <c r="J78" s="69"/>
      <c r="K78" s="68"/>
      <c r="L78" s="70"/>
    </row>
    <row r="79" spans="1:14" s="71" customFormat="1" ht="21" customHeight="1">
      <c r="A79" s="154"/>
      <c r="B79" s="73" t="s">
        <v>64</v>
      </c>
      <c r="C79" s="203" t="s">
        <v>313</v>
      </c>
      <c r="D79" s="203"/>
      <c r="E79" s="203"/>
      <c r="F79" s="203"/>
      <c r="G79" s="203"/>
      <c r="H79" s="203"/>
      <c r="I79" s="203"/>
      <c r="J79" s="74"/>
      <c r="K79" s="112"/>
      <c r="L79" s="64" t="s">
        <v>274</v>
      </c>
      <c r="M79" s="65"/>
      <c r="N79" s="6"/>
    </row>
    <row r="80" spans="1:14" s="108" customFormat="1" ht="15">
      <c r="A80" s="154"/>
      <c r="B80" s="102"/>
      <c r="C80" s="131" t="s">
        <v>235</v>
      </c>
      <c r="D80" s="122"/>
      <c r="E80" s="184"/>
      <c r="F80" s="190"/>
      <c r="G80" s="183"/>
      <c r="H80" s="47"/>
      <c r="I80" s="101"/>
      <c r="J80" s="104"/>
      <c r="K80" s="104"/>
      <c r="L80" s="101" t="s">
        <v>229</v>
      </c>
      <c r="M80" s="106"/>
      <c r="N80" s="107"/>
    </row>
    <row r="81" spans="1:12" s="71" customFormat="1" ht="12.75">
      <c r="A81" s="152"/>
      <c r="B81" s="201" t="s">
        <v>17</v>
      </c>
      <c r="C81" s="201"/>
      <c r="D81" s="201"/>
      <c r="E81" s="66">
        <f>SUM(E80:E80)</f>
        <v>0</v>
      </c>
      <c r="F81" s="134">
        <f>SUM(F80)</f>
        <v>0</v>
      </c>
      <c r="G81" s="134">
        <f>SUM(G80:G80)</f>
        <v>0</v>
      </c>
      <c r="H81" s="67"/>
      <c r="I81" s="68"/>
      <c r="J81" s="69"/>
      <c r="K81" s="68"/>
      <c r="L81" s="70"/>
    </row>
    <row r="82" spans="1:12" ht="15" customHeight="1">
      <c r="B82" s="25"/>
      <c r="C82" s="98"/>
      <c r="D82" s="123"/>
      <c r="E82" s="75"/>
      <c r="F82" s="143"/>
      <c r="G82" s="135"/>
      <c r="H82" s="76"/>
      <c r="I82" s="77"/>
      <c r="J82" s="78"/>
      <c r="K82" s="77"/>
      <c r="L82" s="79"/>
    </row>
    <row r="84" spans="1:12">
      <c r="B84" s="6"/>
    </row>
    <row r="85" spans="1:12" ht="64.5" customHeight="1"/>
    <row r="128" spans="1:1">
      <c r="A128" s="147"/>
    </row>
  </sheetData>
  <mergeCells count="23">
    <mergeCell ref="C76:I76"/>
    <mergeCell ref="B78:D78"/>
    <mergeCell ref="B81:D81"/>
    <mergeCell ref="C79:I79"/>
    <mergeCell ref="K1:L1"/>
    <mergeCell ref="K2:L2"/>
    <mergeCell ref="C5:I5"/>
    <mergeCell ref="B3:L3"/>
    <mergeCell ref="B50:D50"/>
    <mergeCell ref="B62:D62"/>
    <mergeCell ref="B70:D70"/>
    <mergeCell ref="A71:A75"/>
    <mergeCell ref="A28:A30"/>
    <mergeCell ref="B59:D59"/>
    <mergeCell ref="C60:I60"/>
    <mergeCell ref="C51:I51"/>
    <mergeCell ref="B53:D53"/>
    <mergeCell ref="C54:I54"/>
    <mergeCell ref="B56:D56"/>
    <mergeCell ref="C57:I57"/>
    <mergeCell ref="C63:I63"/>
    <mergeCell ref="C71:I71"/>
    <mergeCell ref="B75:D75"/>
  </mergeCells>
  <phoneticPr fontId="0" type="noConversion"/>
  <printOptions horizontalCentered="1"/>
  <pageMargins left="0.23622047244094491" right="0.31496062992125984" top="0.94488188976377963" bottom="0.55118110236220474" header="0.31496062992125984" footer="0.31496062992125984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E196"/>
  <sheetViews>
    <sheetView showWhiteSpace="0" zoomScale="90" zoomScaleNormal="90" zoomScaleSheetLayoutView="110" workbookViewId="0">
      <selection activeCell="B23" sqref="B23"/>
    </sheetView>
  </sheetViews>
  <sheetFormatPr defaultRowHeight="12.75"/>
  <cols>
    <col min="1" max="1" width="5" style="16" customWidth="1"/>
    <col min="2" max="2" width="46.42578125" style="17" customWidth="1"/>
    <col min="3" max="3" width="16.28515625" style="16" customWidth="1"/>
    <col min="4" max="4" width="18.7109375" style="28" customWidth="1"/>
    <col min="5" max="5" width="9.42578125" style="48" customWidth="1"/>
    <col min="6" max="6" width="13.140625" style="9" customWidth="1"/>
    <col min="7" max="7" width="15.85546875" style="9" bestFit="1" customWidth="1"/>
    <col min="8" max="8" width="13.85546875" style="9" bestFit="1" customWidth="1"/>
    <col min="9" max="9" width="9.140625" style="9"/>
    <col min="10" max="10" width="13.85546875" style="9" bestFit="1" customWidth="1"/>
    <col min="11" max="16384" width="9.140625" style="9"/>
  </cols>
  <sheetData>
    <row r="1" spans="1:5">
      <c r="A1" s="33"/>
      <c r="D1" s="81" t="s">
        <v>27</v>
      </c>
    </row>
    <row r="2" spans="1:5">
      <c r="A2" s="33"/>
      <c r="D2" s="81" t="s">
        <v>28</v>
      </c>
    </row>
    <row r="3" spans="1:5">
      <c r="A3" s="33"/>
      <c r="D3" s="27"/>
    </row>
    <row r="4" spans="1:5" ht="25.5">
      <c r="A4" s="113" t="s">
        <v>0</v>
      </c>
      <c r="B4" s="32" t="s">
        <v>3</v>
      </c>
      <c r="C4" s="115" t="s">
        <v>4</v>
      </c>
      <c r="D4" s="50" t="s">
        <v>2</v>
      </c>
      <c r="E4" s="51"/>
    </row>
    <row r="5" spans="1:5">
      <c r="A5" s="206" t="s">
        <v>315</v>
      </c>
      <c r="B5" s="206"/>
      <c r="C5" s="206"/>
      <c r="D5" s="206"/>
      <c r="E5" s="52"/>
    </row>
    <row r="6" spans="1:5" s="58" customFormat="1">
      <c r="A6" s="82">
        <v>1</v>
      </c>
      <c r="B6" s="83" t="s">
        <v>153</v>
      </c>
      <c r="C6" s="82">
        <v>2012</v>
      </c>
      <c r="D6" s="217">
        <v>23735.43</v>
      </c>
      <c r="E6" s="95"/>
    </row>
    <row r="7" spans="1:5" s="58" customFormat="1">
      <c r="A7" s="82">
        <v>2</v>
      </c>
      <c r="B7" s="84" t="s">
        <v>154</v>
      </c>
      <c r="C7" s="85">
        <v>2012</v>
      </c>
      <c r="D7" s="218"/>
      <c r="E7" s="95"/>
    </row>
    <row r="8" spans="1:5" s="58" customFormat="1">
      <c r="A8" s="82">
        <v>3</v>
      </c>
      <c r="B8" s="84" t="s">
        <v>155</v>
      </c>
      <c r="C8" s="85">
        <v>2012</v>
      </c>
      <c r="D8" s="218"/>
      <c r="E8" s="95"/>
    </row>
    <row r="9" spans="1:5" s="58" customFormat="1">
      <c r="A9" s="82">
        <v>4</v>
      </c>
      <c r="B9" s="84" t="s">
        <v>156</v>
      </c>
      <c r="C9" s="85">
        <v>2012</v>
      </c>
      <c r="D9" s="218"/>
      <c r="E9" s="95"/>
    </row>
    <row r="10" spans="1:5" s="58" customFormat="1">
      <c r="A10" s="82">
        <v>5</v>
      </c>
      <c r="B10" s="84" t="s">
        <v>157</v>
      </c>
      <c r="C10" s="85">
        <v>2012</v>
      </c>
      <c r="D10" s="219"/>
      <c r="E10" s="95"/>
    </row>
    <row r="11" spans="1:5" s="58" customFormat="1">
      <c r="A11" s="82">
        <v>6</v>
      </c>
      <c r="B11" s="84" t="s">
        <v>158</v>
      </c>
      <c r="C11" s="85">
        <v>2012</v>
      </c>
      <c r="D11" s="89">
        <v>8574.33</v>
      </c>
      <c r="E11" s="95"/>
    </row>
    <row r="12" spans="1:5" s="58" customFormat="1">
      <c r="A12" s="82">
        <v>7</v>
      </c>
      <c r="B12" s="84" t="s">
        <v>159</v>
      </c>
      <c r="C12" s="85">
        <v>2012</v>
      </c>
      <c r="D12" s="89">
        <v>21264.240000000002</v>
      </c>
      <c r="E12" s="95"/>
    </row>
    <row r="13" spans="1:5" s="58" customFormat="1">
      <c r="A13" s="82">
        <v>8</v>
      </c>
      <c r="B13" s="84" t="s">
        <v>160</v>
      </c>
      <c r="C13" s="85">
        <v>2012</v>
      </c>
      <c r="D13" s="89">
        <v>5940.9</v>
      </c>
      <c r="E13" s="95"/>
    </row>
    <row r="14" spans="1:5" s="58" customFormat="1">
      <c r="A14" s="82">
        <v>9</v>
      </c>
      <c r="B14" s="84" t="s">
        <v>161</v>
      </c>
      <c r="C14" s="85">
        <v>2012</v>
      </c>
      <c r="D14" s="89">
        <v>6281.61</v>
      </c>
      <c r="E14" s="95"/>
    </row>
    <row r="15" spans="1:5" s="58" customFormat="1">
      <c r="A15" s="82">
        <v>10</v>
      </c>
      <c r="B15" s="84" t="s">
        <v>162</v>
      </c>
      <c r="C15" s="85">
        <v>2012</v>
      </c>
      <c r="D15" s="89">
        <v>1118.07</v>
      </c>
      <c r="E15" s="95"/>
    </row>
    <row r="16" spans="1:5" s="58" customFormat="1">
      <c r="A16" s="82">
        <v>11</v>
      </c>
      <c r="B16" s="84" t="s">
        <v>163</v>
      </c>
      <c r="C16" s="85">
        <v>2012</v>
      </c>
      <c r="D16" s="89">
        <v>6584.19</v>
      </c>
      <c r="E16" s="95"/>
    </row>
    <row r="17" spans="1:5" s="58" customFormat="1">
      <c r="A17" s="82">
        <v>12</v>
      </c>
      <c r="B17" s="84" t="s">
        <v>164</v>
      </c>
      <c r="C17" s="85">
        <v>2011</v>
      </c>
      <c r="D17" s="89">
        <v>2500</v>
      </c>
      <c r="E17" s="95"/>
    </row>
    <row r="18" spans="1:5" s="58" customFormat="1">
      <c r="A18" s="82">
        <v>13</v>
      </c>
      <c r="B18" s="84" t="s">
        <v>165</v>
      </c>
      <c r="C18" s="85">
        <v>2011</v>
      </c>
      <c r="D18" s="89">
        <v>500</v>
      </c>
      <c r="E18" s="95"/>
    </row>
    <row r="19" spans="1:5" s="58" customFormat="1">
      <c r="A19" s="82">
        <v>14</v>
      </c>
      <c r="B19" s="84" t="s">
        <v>166</v>
      </c>
      <c r="C19" s="85">
        <v>2011</v>
      </c>
      <c r="D19" s="89">
        <v>3500</v>
      </c>
      <c r="E19" s="95"/>
    </row>
    <row r="20" spans="1:5" s="58" customFormat="1">
      <c r="A20" s="82">
        <v>15</v>
      </c>
      <c r="B20" s="84" t="s">
        <v>167</v>
      </c>
      <c r="C20" s="85">
        <v>2011</v>
      </c>
      <c r="D20" s="89">
        <v>900</v>
      </c>
      <c r="E20" s="95"/>
    </row>
    <row r="21" spans="1:5" s="58" customFormat="1">
      <c r="A21" s="82">
        <v>16</v>
      </c>
      <c r="B21" s="84" t="s">
        <v>168</v>
      </c>
      <c r="C21" s="85">
        <v>2011</v>
      </c>
      <c r="D21" s="89">
        <v>500</v>
      </c>
      <c r="E21" s="95"/>
    </row>
    <row r="22" spans="1:5" s="58" customFormat="1">
      <c r="A22" s="82">
        <v>17</v>
      </c>
      <c r="B22" s="84" t="s">
        <v>169</v>
      </c>
      <c r="C22" s="85">
        <v>2011</v>
      </c>
      <c r="D22" s="89">
        <v>800</v>
      </c>
      <c r="E22" s="95"/>
    </row>
    <row r="23" spans="1:5" s="58" customFormat="1">
      <c r="A23" s="82">
        <v>18</v>
      </c>
      <c r="B23" s="84" t="s">
        <v>170</v>
      </c>
      <c r="C23" s="85">
        <v>2011</v>
      </c>
      <c r="D23" s="89">
        <v>2500</v>
      </c>
      <c r="E23" s="95"/>
    </row>
    <row r="24" spans="1:5" s="58" customFormat="1">
      <c r="A24" s="82">
        <v>19</v>
      </c>
      <c r="B24" s="84" t="s">
        <v>171</v>
      </c>
      <c r="C24" s="85">
        <v>2012</v>
      </c>
      <c r="D24" s="89">
        <v>729</v>
      </c>
      <c r="E24" s="95"/>
    </row>
    <row r="25" spans="1:5" s="58" customFormat="1">
      <c r="A25" s="82">
        <v>20</v>
      </c>
      <c r="B25" s="84" t="s">
        <v>172</v>
      </c>
      <c r="C25" s="85">
        <v>2009</v>
      </c>
      <c r="D25" s="89">
        <v>4230</v>
      </c>
      <c r="E25" s="95"/>
    </row>
    <row r="26" spans="1:5" s="58" customFormat="1">
      <c r="A26" s="82">
        <v>21</v>
      </c>
      <c r="B26" s="84" t="s">
        <v>173</v>
      </c>
      <c r="C26" s="85">
        <v>2010</v>
      </c>
      <c r="D26" s="89">
        <v>960.01</v>
      </c>
      <c r="E26" s="95"/>
    </row>
    <row r="27" spans="1:5" s="58" customFormat="1">
      <c r="A27" s="82">
        <v>22</v>
      </c>
      <c r="B27" s="84" t="s">
        <v>174</v>
      </c>
      <c r="C27" s="85">
        <v>2010</v>
      </c>
      <c r="D27" s="89">
        <v>1085</v>
      </c>
      <c r="E27" s="95"/>
    </row>
    <row r="28" spans="1:5" s="58" customFormat="1">
      <c r="A28" s="82">
        <v>23</v>
      </c>
      <c r="B28" s="84" t="s">
        <v>175</v>
      </c>
      <c r="C28" s="85">
        <v>2009</v>
      </c>
      <c r="D28" s="89">
        <v>2350</v>
      </c>
      <c r="E28" s="95"/>
    </row>
    <row r="29" spans="1:5" s="58" customFormat="1">
      <c r="A29" s="82">
        <v>24</v>
      </c>
      <c r="B29" s="84" t="s">
        <v>322</v>
      </c>
      <c r="C29" s="85">
        <v>2011</v>
      </c>
      <c r="D29" s="89">
        <v>650</v>
      </c>
      <c r="E29" s="95"/>
    </row>
    <row r="30" spans="1:5" s="58" customFormat="1">
      <c r="A30" s="82">
        <v>25</v>
      </c>
      <c r="B30" s="84" t="s">
        <v>176</v>
      </c>
      <c r="C30" s="85">
        <v>2012</v>
      </c>
      <c r="D30" s="89">
        <v>960</v>
      </c>
      <c r="E30" s="95"/>
    </row>
    <row r="31" spans="1:5" s="58" customFormat="1">
      <c r="A31" s="82">
        <v>26</v>
      </c>
      <c r="B31" s="84" t="s">
        <v>177</v>
      </c>
      <c r="C31" s="85">
        <v>2009</v>
      </c>
      <c r="D31" s="89">
        <v>2230</v>
      </c>
      <c r="E31" s="95"/>
    </row>
    <row r="32" spans="1:5" s="58" customFormat="1">
      <c r="A32" s="82">
        <v>27</v>
      </c>
      <c r="B32" s="84" t="s">
        <v>178</v>
      </c>
      <c r="C32" s="85">
        <v>2009</v>
      </c>
      <c r="D32" s="89">
        <v>600</v>
      </c>
      <c r="E32" s="95"/>
    </row>
    <row r="33" spans="1:5" s="58" customFormat="1">
      <c r="A33" s="82">
        <v>28</v>
      </c>
      <c r="B33" s="84" t="s">
        <v>179</v>
      </c>
      <c r="C33" s="85">
        <v>2010</v>
      </c>
      <c r="D33" s="89">
        <v>2400</v>
      </c>
      <c r="E33" s="95"/>
    </row>
    <row r="34" spans="1:5" s="58" customFormat="1">
      <c r="A34" s="82">
        <v>29</v>
      </c>
      <c r="B34" s="84" t="s">
        <v>180</v>
      </c>
      <c r="C34" s="85">
        <v>2009</v>
      </c>
      <c r="D34" s="89">
        <v>439</v>
      </c>
      <c r="E34" s="95"/>
    </row>
    <row r="35" spans="1:5" s="58" customFormat="1">
      <c r="A35" s="82">
        <v>30</v>
      </c>
      <c r="B35" s="84" t="s">
        <v>181</v>
      </c>
      <c r="C35" s="85">
        <v>2009</v>
      </c>
      <c r="D35" s="89">
        <v>900</v>
      </c>
      <c r="E35" s="95"/>
    </row>
    <row r="36" spans="1:5" s="58" customFormat="1">
      <c r="A36" s="82">
        <v>31</v>
      </c>
      <c r="B36" s="84" t="s">
        <v>179</v>
      </c>
      <c r="C36" s="85">
        <v>2011</v>
      </c>
      <c r="D36" s="89">
        <v>2400</v>
      </c>
      <c r="E36" s="95"/>
    </row>
    <row r="37" spans="1:5" s="58" customFormat="1">
      <c r="A37" s="82">
        <v>32</v>
      </c>
      <c r="B37" s="84" t="s">
        <v>182</v>
      </c>
      <c r="C37" s="85">
        <v>2010</v>
      </c>
      <c r="D37" s="89">
        <v>2737</v>
      </c>
      <c r="E37" s="95"/>
    </row>
    <row r="38" spans="1:5" s="58" customFormat="1">
      <c r="A38" s="82">
        <v>33</v>
      </c>
      <c r="B38" s="84" t="s">
        <v>183</v>
      </c>
      <c r="C38" s="85">
        <v>2009</v>
      </c>
      <c r="D38" s="93">
        <v>2700</v>
      </c>
      <c r="E38" s="53"/>
    </row>
    <row r="39" spans="1:5">
      <c r="A39" s="82">
        <v>34</v>
      </c>
      <c r="B39" s="84" t="s">
        <v>188</v>
      </c>
      <c r="C39" s="85">
        <v>2011</v>
      </c>
      <c r="D39" s="93">
        <v>16728</v>
      </c>
    </row>
    <row r="40" spans="1:5">
      <c r="A40" s="82">
        <v>35</v>
      </c>
      <c r="B40" s="84" t="s">
        <v>255</v>
      </c>
      <c r="C40" s="85">
        <v>2009</v>
      </c>
      <c r="D40" s="93">
        <v>2460</v>
      </c>
    </row>
    <row r="41" spans="1:5">
      <c r="A41" s="82">
        <v>36</v>
      </c>
      <c r="B41" s="84" t="s">
        <v>256</v>
      </c>
      <c r="C41" s="85">
        <v>2009</v>
      </c>
      <c r="D41" s="93">
        <v>3145</v>
      </c>
    </row>
    <row r="42" spans="1:5">
      <c r="A42" s="82">
        <v>37</v>
      </c>
      <c r="B42" s="84" t="s">
        <v>257</v>
      </c>
      <c r="C42" s="85">
        <v>2009</v>
      </c>
      <c r="D42" s="93">
        <v>1653</v>
      </c>
    </row>
    <row r="43" spans="1:5">
      <c r="A43" s="82">
        <v>38</v>
      </c>
      <c r="B43" s="84" t="s">
        <v>256</v>
      </c>
      <c r="C43" s="85">
        <v>2012</v>
      </c>
      <c r="D43" s="93">
        <v>3150</v>
      </c>
    </row>
    <row r="44" spans="1:5">
      <c r="A44" s="82">
        <v>39</v>
      </c>
      <c r="B44" s="84" t="s">
        <v>259</v>
      </c>
      <c r="C44" s="85">
        <v>2011</v>
      </c>
      <c r="D44" s="93">
        <v>2822</v>
      </c>
    </row>
    <row r="45" spans="1:5">
      <c r="A45" s="82">
        <v>40</v>
      </c>
      <c r="B45" s="84" t="s">
        <v>323</v>
      </c>
      <c r="C45" s="85">
        <v>2009</v>
      </c>
      <c r="D45" s="93">
        <v>500</v>
      </c>
    </row>
    <row r="46" spans="1:5">
      <c r="A46" s="82">
        <v>41</v>
      </c>
      <c r="B46" s="84" t="s">
        <v>260</v>
      </c>
      <c r="C46" s="85">
        <v>2011</v>
      </c>
      <c r="D46" s="93">
        <v>400</v>
      </c>
    </row>
    <row r="47" spans="1:5">
      <c r="A47" s="82">
        <v>42</v>
      </c>
      <c r="B47" s="84" t="s">
        <v>261</v>
      </c>
      <c r="C47" s="85">
        <v>2010</v>
      </c>
      <c r="D47" s="93">
        <v>400</v>
      </c>
    </row>
    <row r="48" spans="1:5" ht="25.5">
      <c r="A48" s="82">
        <v>43</v>
      </c>
      <c r="B48" s="84" t="s">
        <v>262</v>
      </c>
      <c r="C48" s="85">
        <v>2009</v>
      </c>
      <c r="D48" s="93">
        <v>38500</v>
      </c>
    </row>
    <row r="49" spans="1:5">
      <c r="A49" s="82">
        <v>44</v>
      </c>
      <c r="B49" s="84" t="s">
        <v>263</v>
      </c>
      <c r="C49" s="85">
        <v>2009</v>
      </c>
      <c r="D49" s="93">
        <v>3500</v>
      </c>
    </row>
    <row r="50" spans="1:5">
      <c r="A50" s="82">
        <v>45</v>
      </c>
      <c r="B50" s="84" t="s">
        <v>232</v>
      </c>
      <c r="C50" s="85">
        <v>2009</v>
      </c>
      <c r="D50" s="93">
        <v>3500</v>
      </c>
    </row>
    <row r="51" spans="1:5">
      <c r="A51" s="82">
        <v>46</v>
      </c>
      <c r="B51" s="84" t="s">
        <v>267</v>
      </c>
      <c r="C51" s="85">
        <v>2012</v>
      </c>
      <c r="D51" s="93">
        <v>1098</v>
      </c>
    </row>
    <row r="52" spans="1:5">
      <c r="A52" s="82">
        <v>46</v>
      </c>
      <c r="B52" s="84" t="s">
        <v>268</v>
      </c>
      <c r="C52" s="85">
        <v>2012</v>
      </c>
      <c r="D52" s="93">
        <v>13856.48</v>
      </c>
    </row>
    <row r="53" spans="1:5" ht="27" customHeight="1">
      <c r="A53" s="86">
        <v>47</v>
      </c>
      <c r="B53" s="83" t="s">
        <v>333</v>
      </c>
      <c r="C53" s="82">
        <v>2012</v>
      </c>
      <c r="D53" s="92">
        <v>13186</v>
      </c>
    </row>
    <row r="54" spans="1:5">
      <c r="A54" s="207" t="s">
        <v>17</v>
      </c>
      <c r="B54" s="207"/>
      <c r="C54" s="207"/>
      <c r="D54" s="29">
        <f>SUM(D6:D53)</f>
        <v>214967.26</v>
      </c>
      <c r="E54" s="52"/>
    </row>
    <row r="55" spans="1:5" ht="12.75" customHeight="1">
      <c r="A55" s="211" t="s">
        <v>196</v>
      </c>
      <c r="B55" s="212"/>
      <c r="C55" s="212"/>
      <c r="D55" s="213"/>
    </row>
    <row r="56" spans="1:5">
      <c r="A56" s="86">
        <v>1</v>
      </c>
      <c r="B56" s="83" t="s">
        <v>198</v>
      </c>
      <c r="C56" s="82">
        <v>2012</v>
      </c>
      <c r="D56" s="92">
        <v>4450</v>
      </c>
    </row>
    <row r="57" spans="1:5">
      <c r="A57" s="86">
        <v>2</v>
      </c>
      <c r="B57" s="84" t="s">
        <v>199</v>
      </c>
      <c r="C57" s="85">
        <v>2009</v>
      </c>
      <c r="D57" s="93">
        <v>2116.41</v>
      </c>
    </row>
    <row r="58" spans="1:5">
      <c r="A58" s="86">
        <v>3</v>
      </c>
      <c r="B58" s="84" t="s">
        <v>199</v>
      </c>
      <c r="C58" s="85">
        <v>2009</v>
      </c>
      <c r="D58" s="93">
        <v>2371.14</v>
      </c>
    </row>
    <row r="59" spans="1:5">
      <c r="A59" s="86">
        <v>4</v>
      </c>
      <c r="B59" s="84" t="s">
        <v>200</v>
      </c>
      <c r="C59" s="85">
        <v>2009</v>
      </c>
      <c r="D59" s="93">
        <v>3048.78</v>
      </c>
    </row>
    <row r="60" spans="1:5">
      <c r="A60" s="86">
        <v>5</v>
      </c>
      <c r="B60" s="84" t="s">
        <v>199</v>
      </c>
      <c r="C60" s="85">
        <v>2011</v>
      </c>
      <c r="D60" s="93">
        <v>2822.22</v>
      </c>
    </row>
    <row r="61" spans="1:5">
      <c r="A61" s="86">
        <v>6</v>
      </c>
      <c r="B61" s="84" t="s">
        <v>199</v>
      </c>
      <c r="C61" s="85">
        <v>2013</v>
      </c>
      <c r="D61" s="93">
        <v>2500</v>
      </c>
    </row>
    <row r="62" spans="1:5">
      <c r="A62" s="86">
        <v>7</v>
      </c>
      <c r="B62" s="84" t="s">
        <v>199</v>
      </c>
      <c r="C62" s="85">
        <v>2013</v>
      </c>
      <c r="D62" s="93">
        <v>3019</v>
      </c>
    </row>
    <row r="63" spans="1:5">
      <c r="A63" s="86">
        <v>8</v>
      </c>
      <c r="B63" s="129" t="s">
        <v>199</v>
      </c>
      <c r="C63" s="85">
        <v>2013</v>
      </c>
      <c r="D63" s="130">
        <v>3150</v>
      </c>
    </row>
    <row r="64" spans="1:5">
      <c r="A64" s="207" t="s">
        <v>17</v>
      </c>
      <c r="B64" s="207"/>
      <c r="C64" s="207"/>
      <c r="D64" s="41">
        <f>SUM(D56:D63)</f>
        <v>23477.55</v>
      </c>
    </row>
    <row r="65" spans="1:4">
      <c r="A65" s="206" t="s">
        <v>201</v>
      </c>
      <c r="B65" s="206"/>
      <c r="C65" s="206"/>
      <c r="D65" s="206"/>
    </row>
    <row r="66" spans="1:4">
      <c r="A66" s="86">
        <v>1</v>
      </c>
      <c r="B66" s="87" t="s">
        <v>326</v>
      </c>
      <c r="C66" s="182"/>
      <c r="D66" s="182"/>
    </row>
    <row r="67" spans="1:4">
      <c r="A67" s="207" t="s">
        <v>17</v>
      </c>
      <c r="B67" s="207"/>
      <c r="C67" s="207"/>
      <c r="D67" s="41">
        <v>0</v>
      </c>
    </row>
    <row r="68" spans="1:4">
      <c r="A68" s="206" t="s">
        <v>203</v>
      </c>
      <c r="B68" s="206"/>
      <c r="C68" s="206"/>
      <c r="D68" s="206"/>
    </row>
    <row r="69" spans="1:4" s="58" customFormat="1">
      <c r="A69" s="138">
        <v>1</v>
      </c>
      <c r="B69" s="84" t="s">
        <v>208</v>
      </c>
      <c r="C69" s="85">
        <v>2009</v>
      </c>
      <c r="D69" s="139">
        <v>2442.6999999999998</v>
      </c>
    </row>
    <row r="70" spans="1:4" s="58" customFormat="1">
      <c r="A70" s="140">
        <v>2</v>
      </c>
      <c r="B70" s="84" t="s">
        <v>209</v>
      </c>
      <c r="C70" s="85">
        <v>2009</v>
      </c>
      <c r="D70" s="139">
        <v>2399</v>
      </c>
    </row>
    <row r="71" spans="1:4" s="58" customFormat="1">
      <c r="A71" s="138">
        <v>3</v>
      </c>
      <c r="B71" s="84" t="s">
        <v>210</v>
      </c>
      <c r="C71" s="85">
        <v>2012</v>
      </c>
      <c r="D71" s="139">
        <v>2250</v>
      </c>
    </row>
    <row r="72" spans="1:4" s="58" customFormat="1">
      <c r="A72" s="140">
        <v>4</v>
      </c>
      <c r="B72" s="84" t="s">
        <v>210</v>
      </c>
      <c r="C72" s="85">
        <v>2012</v>
      </c>
      <c r="D72" s="139">
        <v>2750</v>
      </c>
    </row>
    <row r="73" spans="1:4" s="58" customFormat="1">
      <c r="A73" s="138">
        <v>5</v>
      </c>
      <c r="B73" s="84" t="s">
        <v>211</v>
      </c>
      <c r="C73" s="85">
        <v>2012</v>
      </c>
      <c r="D73" s="139">
        <v>305.5</v>
      </c>
    </row>
    <row r="74" spans="1:4" s="58" customFormat="1">
      <c r="A74" s="140">
        <v>6</v>
      </c>
      <c r="B74" s="84" t="s">
        <v>213</v>
      </c>
      <c r="C74" s="85">
        <v>2010</v>
      </c>
      <c r="D74" s="139">
        <v>4720.6400000000003</v>
      </c>
    </row>
    <row r="75" spans="1:4" s="58" customFormat="1">
      <c r="A75" s="138">
        <v>7</v>
      </c>
      <c r="B75" s="84" t="s">
        <v>214</v>
      </c>
      <c r="C75" s="85">
        <v>2010</v>
      </c>
      <c r="D75" s="139">
        <v>1325.56</v>
      </c>
    </row>
    <row r="76" spans="1:4" s="58" customFormat="1">
      <c r="A76" s="140">
        <v>8</v>
      </c>
      <c r="B76" s="84" t="s">
        <v>210</v>
      </c>
      <c r="C76" s="85">
        <v>2012</v>
      </c>
      <c r="D76" s="139">
        <v>2250</v>
      </c>
    </row>
    <row r="77" spans="1:4" s="58" customFormat="1">
      <c r="A77" s="138">
        <v>9</v>
      </c>
      <c r="B77" s="84" t="s">
        <v>216</v>
      </c>
      <c r="C77" s="85">
        <v>2012</v>
      </c>
      <c r="D77" s="139">
        <v>2750</v>
      </c>
    </row>
    <row r="78" spans="1:4" s="58" customFormat="1">
      <c r="A78" s="140">
        <v>10</v>
      </c>
      <c r="B78" s="84" t="s">
        <v>211</v>
      </c>
      <c r="C78" s="85">
        <v>2012</v>
      </c>
      <c r="D78" s="139">
        <v>305.5</v>
      </c>
    </row>
    <row r="79" spans="1:4">
      <c r="A79" s="207" t="s">
        <v>17</v>
      </c>
      <c r="B79" s="207"/>
      <c r="C79" s="207"/>
      <c r="D79" s="41">
        <f>SUM(D69:D78)</f>
        <v>21498.9</v>
      </c>
    </row>
    <row r="80" spans="1:4" ht="12.75" customHeight="1">
      <c r="A80" s="206" t="s">
        <v>220</v>
      </c>
      <c r="B80" s="206"/>
      <c r="C80" s="206"/>
      <c r="D80" s="206"/>
    </row>
    <row r="81" spans="1:5">
      <c r="A81" s="86">
        <v>1</v>
      </c>
      <c r="B81" s="87" t="s">
        <v>223</v>
      </c>
      <c r="C81" s="72"/>
      <c r="D81" s="88">
        <v>2400</v>
      </c>
    </row>
    <row r="82" spans="1:5" s="58" customFormat="1">
      <c r="A82" s="85">
        <v>2</v>
      </c>
      <c r="B82" s="84" t="s">
        <v>225</v>
      </c>
      <c r="C82" s="85">
        <v>2011</v>
      </c>
      <c r="D82" s="89">
        <v>2000</v>
      </c>
      <c r="E82" s="95"/>
    </row>
    <row r="83" spans="1:5">
      <c r="A83" s="207" t="s">
        <v>17</v>
      </c>
      <c r="B83" s="207"/>
      <c r="C83" s="207"/>
      <c r="D83" s="41">
        <f>SUM(D81:D82)</f>
        <v>4400</v>
      </c>
    </row>
    <row r="84" spans="1:5" ht="12.75" customHeight="1">
      <c r="A84" s="206" t="s">
        <v>240</v>
      </c>
      <c r="B84" s="206"/>
      <c r="C84" s="206"/>
      <c r="D84" s="206"/>
    </row>
    <row r="85" spans="1:5" s="58" customFormat="1">
      <c r="A85" s="82">
        <v>1</v>
      </c>
      <c r="B85" s="83" t="s">
        <v>245</v>
      </c>
      <c r="C85" s="82">
        <v>2009</v>
      </c>
      <c r="D85" s="92">
        <v>4788</v>
      </c>
      <c r="E85" s="95"/>
    </row>
    <row r="86" spans="1:5" s="58" customFormat="1">
      <c r="A86" s="85">
        <v>2</v>
      </c>
      <c r="B86" s="84" t="s">
        <v>246</v>
      </c>
      <c r="C86" s="85">
        <v>2010</v>
      </c>
      <c r="D86" s="93">
        <v>1065</v>
      </c>
      <c r="E86" s="193"/>
    </row>
    <row r="87" spans="1:5" s="58" customFormat="1">
      <c r="A87" s="85">
        <v>3</v>
      </c>
      <c r="B87" s="84" t="s">
        <v>63</v>
      </c>
      <c r="C87" s="85">
        <v>2011</v>
      </c>
      <c r="D87" s="93">
        <v>1849</v>
      </c>
      <c r="E87" s="95"/>
    </row>
    <row r="88" spans="1:5" s="58" customFormat="1">
      <c r="A88" s="82">
        <v>4</v>
      </c>
      <c r="B88" s="84" t="s">
        <v>59</v>
      </c>
      <c r="C88" s="85">
        <v>2012</v>
      </c>
      <c r="D88" s="93">
        <v>620</v>
      </c>
      <c r="E88" s="95"/>
    </row>
    <row r="89" spans="1:5" s="58" customFormat="1">
      <c r="A89" s="85">
        <v>5</v>
      </c>
      <c r="B89" s="84" t="s">
        <v>249</v>
      </c>
      <c r="C89" s="85">
        <v>2012</v>
      </c>
      <c r="D89" s="93">
        <v>5695</v>
      </c>
      <c r="E89" s="95"/>
    </row>
    <row r="90" spans="1:5" s="58" customFormat="1">
      <c r="A90" s="85">
        <v>6</v>
      </c>
      <c r="B90" s="84" t="s">
        <v>59</v>
      </c>
      <c r="C90" s="85">
        <v>2012</v>
      </c>
      <c r="D90" s="93">
        <v>439</v>
      </c>
      <c r="E90" s="95"/>
    </row>
    <row r="91" spans="1:5" s="58" customFormat="1">
      <c r="A91" s="82">
        <v>7</v>
      </c>
      <c r="B91" s="84" t="s">
        <v>59</v>
      </c>
      <c r="C91" s="85">
        <v>2012</v>
      </c>
      <c r="D91" s="93">
        <v>599</v>
      </c>
      <c r="E91" s="95"/>
    </row>
    <row r="92" spans="1:5" s="58" customFormat="1">
      <c r="A92" s="85">
        <v>8</v>
      </c>
      <c r="B92" s="83" t="s">
        <v>180</v>
      </c>
      <c r="C92" s="85">
        <v>2013</v>
      </c>
      <c r="D92" s="93">
        <v>435</v>
      </c>
      <c r="E92" s="95"/>
    </row>
    <row r="93" spans="1:5" s="58" customFormat="1">
      <c r="A93" s="85">
        <v>9</v>
      </c>
      <c r="B93" s="83" t="s">
        <v>247</v>
      </c>
      <c r="C93" s="82">
        <v>2013</v>
      </c>
      <c r="D93" s="92">
        <v>749</v>
      </c>
      <c r="E93" s="95"/>
    </row>
    <row r="94" spans="1:5" s="58" customFormat="1">
      <c r="A94" s="82">
        <v>10</v>
      </c>
      <c r="B94" s="84" t="s">
        <v>232</v>
      </c>
      <c r="C94" s="85">
        <v>2013</v>
      </c>
      <c r="D94" s="93">
        <v>1960.62</v>
      </c>
      <c r="E94" s="95"/>
    </row>
    <row r="95" spans="1:5" s="58" customFormat="1">
      <c r="A95" s="85">
        <v>11</v>
      </c>
      <c r="B95" s="84" t="s">
        <v>248</v>
      </c>
      <c r="C95" s="85">
        <v>2013</v>
      </c>
      <c r="D95" s="93">
        <v>2225.0700000000002</v>
      </c>
      <c r="E95" s="95"/>
    </row>
    <row r="96" spans="1:5">
      <c r="A96" s="207" t="s">
        <v>17</v>
      </c>
      <c r="B96" s="207"/>
      <c r="C96" s="207"/>
      <c r="D96" s="41">
        <f>SUM(D85:D95)</f>
        <v>20424.689999999999</v>
      </c>
    </row>
    <row r="97" spans="1:5" ht="12.75" customHeight="1">
      <c r="A97" s="206" t="s">
        <v>233</v>
      </c>
      <c r="B97" s="206"/>
      <c r="C97" s="206"/>
      <c r="D97" s="206"/>
    </row>
    <row r="98" spans="1:5" s="58" customFormat="1">
      <c r="A98" s="82">
        <v>1</v>
      </c>
      <c r="B98" s="83" t="s">
        <v>59</v>
      </c>
      <c r="C98" s="82">
        <v>2009</v>
      </c>
      <c r="D98" s="92">
        <v>652</v>
      </c>
      <c r="E98" s="95"/>
    </row>
    <row r="99" spans="1:5" s="58" customFormat="1">
      <c r="A99" s="82">
        <v>2</v>
      </c>
      <c r="B99" s="83" t="s">
        <v>239</v>
      </c>
      <c r="C99" s="82">
        <v>2009</v>
      </c>
      <c r="D99" s="92">
        <v>4389</v>
      </c>
      <c r="E99" s="95"/>
    </row>
    <row r="100" spans="1:5" s="58" customFormat="1">
      <c r="A100" s="82">
        <v>3</v>
      </c>
      <c r="B100" s="83" t="s">
        <v>238</v>
      </c>
      <c r="C100" s="82">
        <v>2012</v>
      </c>
      <c r="D100" s="92">
        <v>5700</v>
      </c>
      <c r="E100" s="95"/>
    </row>
    <row r="101" spans="1:5">
      <c r="A101" s="207" t="s">
        <v>17</v>
      </c>
      <c r="B101" s="207"/>
      <c r="C101" s="207"/>
      <c r="D101" s="41">
        <f>SUM(D98:D100)</f>
        <v>10741</v>
      </c>
    </row>
    <row r="102" spans="1:5">
      <c r="A102" s="214" t="s">
        <v>227</v>
      </c>
      <c r="B102" s="215"/>
      <c r="C102" s="215"/>
      <c r="D102" s="216"/>
    </row>
    <row r="103" spans="1:5" s="58" customFormat="1">
      <c r="A103" s="82">
        <v>1</v>
      </c>
      <c r="B103" s="83" t="s">
        <v>230</v>
      </c>
      <c r="C103" s="82">
        <v>2011</v>
      </c>
      <c r="D103" s="93">
        <v>384.3</v>
      </c>
      <c r="E103" s="95"/>
    </row>
    <row r="104" spans="1:5" s="58" customFormat="1">
      <c r="A104" s="82">
        <v>2</v>
      </c>
      <c r="B104" s="84" t="s">
        <v>231</v>
      </c>
      <c r="C104" s="85">
        <v>2010</v>
      </c>
      <c r="D104" s="93">
        <v>1147</v>
      </c>
      <c r="E104" s="95"/>
    </row>
    <row r="105" spans="1:5" s="58" customFormat="1">
      <c r="A105" s="82">
        <v>3</v>
      </c>
      <c r="B105" s="84" t="s">
        <v>232</v>
      </c>
      <c r="C105" s="85">
        <v>2011</v>
      </c>
      <c r="D105" s="93">
        <v>1718.5</v>
      </c>
      <c r="E105" s="95"/>
    </row>
    <row r="106" spans="1:5" s="58" customFormat="1">
      <c r="A106" s="82">
        <v>4</v>
      </c>
      <c r="B106" s="84" t="s">
        <v>232</v>
      </c>
      <c r="C106" s="85">
        <v>2013</v>
      </c>
      <c r="D106" s="93">
        <v>2950</v>
      </c>
      <c r="E106" s="95"/>
    </row>
    <row r="107" spans="1:5">
      <c r="A107" s="207" t="s">
        <v>17</v>
      </c>
      <c r="B107" s="207"/>
      <c r="C107" s="207"/>
      <c r="D107" s="41">
        <f>SUM(D103:D106)</f>
        <v>6199.8</v>
      </c>
    </row>
    <row r="108" spans="1:5" ht="12.75" customHeight="1">
      <c r="A108" s="206" t="s">
        <v>314</v>
      </c>
      <c r="B108" s="206"/>
      <c r="C108" s="206"/>
      <c r="D108" s="206"/>
    </row>
    <row r="109" spans="1:5">
      <c r="A109" s="86">
        <v>1</v>
      </c>
      <c r="B109" s="83" t="s">
        <v>312</v>
      </c>
      <c r="C109" s="82"/>
      <c r="D109" s="92"/>
    </row>
    <row r="110" spans="1:5">
      <c r="A110" s="207" t="s">
        <v>17</v>
      </c>
      <c r="B110" s="207"/>
      <c r="C110" s="207"/>
      <c r="D110" s="41">
        <f>SUM(D109:D109)</f>
        <v>0</v>
      </c>
    </row>
    <row r="111" spans="1:5">
      <c r="A111" s="33"/>
      <c r="D111" s="27"/>
    </row>
    <row r="112" spans="1:5">
      <c r="A112" s="33"/>
      <c r="D112" s="81" t="s">
        <v>32</v>
      </c>
    </row>
    <row r="113" spans="1:4" ht="12.75" customHeight="1">
      <c r="A113" s="33"/>
      <c r="D113" s="27"/>
    </row>
    <row r="114" spans="1:4" ht="25.5">
      <c r="A114" s="113" t="s">
        <v>0</v>
      </c>
      <c r="B114" s="32" t="s">
        <v>3</v>
      </c>
      <c r="C114" s="115" t="s">
        <v>4</v>
      </c>
      <c r="D114" s="50" t="s">
        <v>2</v>
      </c>
    </row>
    <row r="115" spans="1:4" ht="12.75" customHeight="1">
      <c r="A115" s="206" t="s">
        <v>315</v>
      </c>
      <c r="B115" s="206"/>
      <c r="C115" s="206"/>
      <c r="D115" s="206"/>
    </row>
    <row r="116" spans="1:4" ht="12.75" customHeight="1">
      <c r="A116" s="86">
        <v>1</v>
      </c>
      <c r="B116" s="83" t="s">
        <v>317</v>
      </c>
      <c r="C116" s="208">
        <v>2013</v>
      </c>
      <c r="D116" s="220">
        <v>15668</v>
      </c>
    </row>
    <row r="117" spans="1:4" ht="12.75" customHeight="1">
      <c r="A117" s="86">
        <v>2</v>
      </c>
      <c r="B117" s="83" t="s">
        <v>318</v>
      </c>
      <c r="C117" s="209"/>
      <c r="D117" s="221"/>
    </row>
    <row r="118" spans="1:4" ht="12.75" customHeight="1">
      <c r="A118" s="86">
        <v>3</v>
      </c>
      <c r="B118" s="83" t="s">
        <v>319</v>
      </c>
      <c r="C118" s="209"/>
      <c r="D118" s="221"/>
    </row>
    <row r="119" spans="1:4" ht="12.75" customHeight="1">
      <c r="A119" s="86">
        <v>4</v>
      </c>
      <c r="B119" s="83" t="s">
        <v>320</v>
      </c>
      <c r="C119" s="209"/>
      <c r="D119" s="221"/>
    </row>
    <row r="120" spans="1:4" ht="12.75" customHeight="1">
      <c r="A120" s="86">
        <v>5</v>
      </c>
      <c r="B120" s="83" t="s">
        <v>321</v>
      </c>
      <c r="C120" s="210"/>
      <c r="D120" s="222"/>
    </row>
    <row r="121" spans="1:4">
      <c r="A121" s="86">
        <v>6</v>
      </c>
      <c r="B121" s="83" t="s">
        <v>184</v>
      </c>
      <c r="C121" s="82">
        <v>2012</v>
      </c>
      <c r="D121" s="92">
        <v>5658</v>
      </c>
    </row>
    <row r="122" spans="1:4">
      <c r="A122" s="86">
        <v>7</v>
      </c>
      <c r="B122" s="84" t="s">
        <v>185</v>
      </c>
      <c r="C122" s="85">
        <v>2010</v>
      </c>
      <c r="D122" s="93">
        <v>2400</v>
      </c>
    </row>
    <row r="123" spans="1:4">
      <c r="A123" s="86">
        <v>8</v>
      </c>
      <c r="B123" s="84" t="s">
        <v>186</v>
      </c>
      <c r="C123" s="85">
        <v>2010</v>
      </c>
      <c r="D123" s="93">
        <v>2600</v>
      </c>
    </row>
    <row r="124" spans="1:4">
      <c r="A124" s="86">
        <v>9</v>
      </c>
      <c r="B124" s="84" t="s">
        <v>187</v>
      </c>
      <c r="C124" s="85">
        <v>2009</v>
      </c>
      <c r="D124" s="93">
        <v>2442</v>
      </c>
    </row>
    <row r="125" spans="1:4" ht="25.5">
      <c r="A125" s="86">
        <v>10</v>
      </c>
      <c r="B125" s="84" t="s">
        <v>324</v>
      </c>
      <c r="C125" s="85">
        <v>2009</v>
      </c>
      <c r="D125" s="93">
        <v>2340</v>
      </c>
    </row>
    <row r="126" spans="1:4">
      <c r="A126" s="86">
        <v>11</v>
      </c>
      <c r="B126" s="145" t="s">
        <v>258</v>
      </c>
      <c r="C126" s="85">
        <v>2011</v>
      </c>
      <c r="D126" s="93">
        <v>2200</v>
      </c>
    </row>
    <row r="127" spans="1:4">
      <c r="A127" s="86">
        <v>12</v>
      </c>
      <c r="B127" s="146" t="s">
        <v>264</v>
      </c>
      <c r="C127" s="144">
        <v>2009</v>
      </c>
      <c r="D127" s="93">
        <v>3500</v>
      </c>
    </row>
    <row r="128" spans="1:4">
      <c r="A128" s="86">
        <v>13</v>
      </c>
      <c r="B128" s="146" t="s">
        <v>265</v>
      </c>
      <c r="C128" s="144">
        <v>2009</v>
      </c>
      <c r="D128" s="93">
        <v>1600</v>
      </c>
    </row>
    <row r="129" spans="1:5">
      <c r="A129" s="86">
        <v>14</v>
      </c>
      <c r="B129" s="146" t="s">
        <v>266</v>
      </c>
      <c r="C129" s="144">
        <v>2011</v>
      </c>
      <c r="D129" s="93">
        <v>1765</v>
      </c>
    </row>
    <row r="130" spans="1:5">
      <c r="A130" s="86">
        <v>15</v>
      </c>
      <c r="B130" s="146" t="s">
        <v>269</v>
      </c>
      <c r="C130" s="144">
        <v>2013</v>
      </c>
      <c r="D130" s="93">
        <v>2161</v>
      </c>
    </row>
    <row r="131" spans="1:5">
      <c r="A131" s="207" t="s">
        <v>17</v>
      </c>
      <c r="B131" s="207"/>
      <c r="C131" s="207"/>
      <c r="D131" s="41">
        <f>SUM(D116:D130)</f>
        <v>42334</v>
      </c>
    </row>
    <row r="132" spans="1:5" ht="12.75" customHeight="1">
      <c r="A132" s="211" t="s">
        <v>196</v>
      </c>
      <c r="B132" s="212"/>
      <c r="C132" s="212"/>
      <c r="D132" s="213"/>
    </row>
    <row r="133" spans="1:5" ht="12.75" customHeight="1">
      <c r="A133" s="86">
        <v>1</v>
      </c>
      <c r="B133" s="83" t="s">
        <v>48</v>
      </c>
      <c r="C133" s="82"/>
      <c r="D133" s="92"/>
    </row>
    <row r="134" spans="1:5">
      <c r="A134" s="207" t="s">
        <v>17</v>
      </c>
      <c r="B134" s="207"/>
      <c r="C134" s="207"/>
      <c r="D134" s="41">
        <f>SUM(D133:D133)</f>
        <v>0</v>
      </c>
      <c r="E134" s="109"/>
    </row>
    <row r="135" spans="1:5" ht="12.75" customHeight="1">
      <c r="A135" s="206" t="s">
        <v>201</v>
      </c>
      <c r="B135" s="206"/>
      <c r="C135" s="206"/>
      <c r="D135" s="206"/>
    </row>
    <row r="136" spans="1:5">
      <c r="A136" s="86">
        <v>1</v>
      </c>
      <c r="B136" s="83" t="s">
        <v>254</v>
      </c>
      <c r="C136" s="85"/>
      <c r="D136" s="93"/>
    </row>
    <row r="137" spans="1:5" ht="12.75" customHeight="1">
      <c r="A137" s="207" t="s">
        <v>17</v>
      </c>
      <c r="B137" s="207"/>
      <c r="C137" s="207"/>
      <c r="D137" s="41">
        <f>SUM(D136:D136)</f>
        <v>0</v>
      </c>
    </row>
    <row r="138" spans="1:5" ht="12.75" customHeight="1">
      <c r="A138" s="206" t="s">
        <v>203</v>
      </c>
      <c r="B138" s="206"/>
      <c r="C138" s="206"/>
      <c r="D138" s="206"/>
    </row>
    <row r="139" spans="1:5" s="58" customFormat="1">
      <c r="A139" s="85">
        <v>1</v>
      </c>
      <c r="B139" s="84" t="s">
        <v>207</v>
      </c>
      <c r="C139" s="85">
        <v>2009</v>
      </c>
      <c r="D139" s="139">
        <v>402.89</v>
      </c>
    </row>
    <row r="140" spans="1:5" s="58" customFormat="1">
      <c r="A140" s="138">
        <v>2</v>
      </c>
      <c r="B140" s="84" t="s">
        <v>215</v>
      </c>
      <c r="C140" s="85">
        <v>2010</v>
      </c>
      <c r="D140" s="139">
        <v>402.89</v>
      </c>
    </row>
    <row r="141" spans="1:5" s="58" customFormat="1">
      <c r="A141" s="138">
        <v>3</v>
      </c>
      <c r="B141" s="84" t="s">
        <v>212</v>
      </c>
      <c r="C141" s="85">
        <v>2010</v>
      </c>
      <c r="D141" s="139">
        <v>2501.0100000000002</v>
      </c>
    </row>
    <row r="142" spans="1:5">
      <c r="A142" s="207" t="s">
        <v>17</v>
      </c>
      <c r="B142" s="207"/>
      <c r="C142" s="207"/>
      <c r="D142" s="41">
        <f>SUM(D139:D141)</f>
        <v>3306.79</v>
      </c>
    </row>
    <row r="143" spans="1:5" ht="12.75" customHeight="1">
      <c r="A143" s="206" t="s">
        <v>220</v>
      </c>
      <c r="B143" s="206"/>
      <c r="C143" s="206"/>
      <c r="D143" s="206"/>
    </row>
    <row r="144" spans="1:5" s="58" customFormat="1">
      <c r="A144" s="85">
        <v>1</v>
      </c>
      <c r="B144" s="84" t="s">
        <v>224</v>
      </c>
      <c r="C144" s="85">
        <v>2009</v>
      </c>
      <c r="D144" s="89">
        <v>850</v>
      </c>
      <c r="E144" s="95"/>
    </row>
    <row r="145" spans="1:5">
      <c r="A145" s="207" t="s">
        <v>17</v>
      </c>
      <c r="B145" s="207"/>
      <c r="C145" s="207"/>
      <c r="D145" s="41">
        <f>SUM(D144)</f>
        <v>850</v>
      </c>
    </row>
    <row r="146" spans="1:5" ht="12.75" customHeight="1">
      <c r="A146" s="206" t="s">
        <v>240</v>
      </c>
      <c r="B146" s="206"/>
      <c r="C146" s="206"/>
      <c r="D146" s="206"/>
    </row>
    <row r="147" spans="1:5" s="58" customFormat="1">
      <c r="A147" s="85">
        <v>1</v>
      </c>
      <c r="B147" s="84" t="s">
        <v>250</v>
      </c>
      <c r="C147" s="85">
        <v>2009</v>
      </c>
      <c r="D147" s="93">
        <v>680</v>
      </c>
      <c r="E147" s="95"/>
    </row>
    <row r="148" spans="1:5" s="58" customFormat="1">
      <c r="A148" s="85">
        <v>2</v>
      </c>
      <c r="B148" s="84" t="s">
        <v>251</v>
      </c>
      <c r="C148" s="85">
        <v>2012</v>
      </c>
      <c r="D148" s="93">
        <v>2980</v>
      </c>
      <c r="E148" s="193"/>
    </row>
    <row r="149" spans="1:5" s="58" customFormat="1">
      <c r="A149" s="82">
        <v>3</v>
      </c>
      <c r="B149" s="84" t="s">
        <v>252</v>
      </c>
      <c r="C149" s="85">
        <v>2013</v>
      </c>
      <c r="D149" s="93">
        <v>3480.9</v>
      </c>
      <c r="E149" s="95"/>
    </row>
    <row r="150" spans="1:5">
      <c r="A150" s="207" t="s">
        <v>17</v>
      </c>
      <c r="B150" s="207"/>
      <c r="C150" s="207"/>
      <c r="D150" s="41">
        <f>SUM(D147:D149)</f>
        <v>7140.9</v>
      </c>
    </row>
    <row r="151" spans="1:5" ht="12.75" customHeight="1">
      <c r="A151" s="206" t="s">
        <v>233</v>
      </c>
      <c r="B151" s="206"/>
      <c r="C151" s="206"/>
      <c r="D151" s="206"/>
    </row>
    <row r="152" spans="1:5">
      <c r="A152" s="86">
        <v>1</v>
      </c>
      <c r="B152" s="87" t="s">
        <v>48</v>
      </c>
      <c r="C152" s="72"/>
      <c r="D152" s="88"/>
    </row>
    <row r="153" spans="1:5">
      <c r="A153" s="207" t="s">
        <v>17</v>
      </c>
      <c r="B153" s="207"/>
      <c r="C153" s="207"/>
      <c r="D153" s="41">
        <f>SUM(D152)</f>
        <v>0</v>
      </c>
    </row>
    <row r="154" spans="1:5" ht="12.75" customHeight="1">
      <c r="A154" s="214" t="s">
        <v>227</v>
      </c>
      <c r="B154" s="215"/>
      <c r="C154" s="215"/>
      <c r="D154" s="216"/>
    </row>
    <row r="155" spans="1:5" s="58" customFormat="1">
      <c r="A155" s="85">
        <v>1</v>
      </c>
      <c r="B155" s="84" t="s">
        <v>48</v>
      </c>
      <c r="C155" s="85"/>
      <c r="D155" s="93"/>
      <c r="E155" s="95"/>
    </row>
    <row r="156" spans="1:5">
      <c r="A156" s="207" t="s">
        <v>17</v>
      </c>
      <c r="B156" s="207"/>
      <c r="C156" s="207"/>
      <c r="D156" s="41">
        <f>SUM(D155:D155)</f>
        <v>0</v>
      </c>
    </row>
    <row r="157" spans="1:5" ht="12.75" customHeight="1">
      <c r="A157" s="206" t="s">
        <v>314</v>
      </c>
      <c r="B157" s="206"/>
      <c r="C157" s="206"/>
      <c r="D157" s="206"/>
    </row>
    <row r="158" spans="1:5" s="58" customFormat="1">
      <c r="A158" s="86">
        <v>1</v>
      </c>
      <c r="B158" s="83" t="s">
        <v>312</v>
      </c>
      <c r="C158" s="82"/>
      <c r="D158" s="92"/>
      <c r="E158" s="95"/>
    </row>
    <row r="159" spans="1:5" s="58" customFormat="1">
      <c r="A159" s="207" t="s">
        <v>17</v>
      </c>
      <c r="B159" s="207"/>
      <c r="C159" s="207"/>
      <c r="D159" s="41">
        <f>SUM(D158:D158)</f>
        <v>0</v>
      </c>
      <c r="E159" s="95"/>
    </row>
    <row r="160" spans="1:5" ht="12.75" customHeight="1">
      <c r="A160" s="18"/>
      <c r="B160" s="90"/>
      <c r="C160" s="25"/>
      <c r="D160" s="91"/>
    </row>
    <row r="161" spans="1:4">
      <c r="A161" s="33"/>
      <c r="B161" s="45"/>
      <c r="D161" s="81" t="s">
        <v>33</v>
      </c>
    </row>
    <row r="162" spans="1:4">
      <c r="A162" s="33"/>
      <c r="D162" s="27"/>
    </row>
    <row r="163" spans="1:4" ht="12.75" customHeight="1">
      <c r="A163" s="113" t="s">
        <v>0</v>
      </c>
      <c r="B163" s="32" t="s">
        <v>3</v>
      </c>
      <c r="C163" s="115" t="s">
        <v>4</v>
      </c>
      <c r="D163" s="50" t="s">
        <v>2</v>
      </c>
    </row>
    <row r="164" spans="1:4" ht="12.75" customHeight="1">
      <c r="A164" s="206" t="s">
        <v>315</v>
      </c>
      <c r="B164" s="206"/>
      <c r="C164" s="206"/>
      <c r="D164" s="206"/>
    </row>
    <row r="165" spans="1:4">
      <c r="A165" s="86"/>
      <c r="B165" s="84"/>
      <c r="C165" s="85"/>
      <c r="D165" s="93"/>
    </row>
    <row r="166" spans="1:4" ht="12.75" customHeight="1">
      <c r="A166" s="207" t="s">
        <v>17</v>
      </c>
      <c r="B166" s="207"/>
      <c r="C166" s="207"/>
      <c r="D166" s="29">
        <f>SUM(D165:D165)</f>
        <v>0</v>
      </c>
    </row>
    <row r="167" spans="1:4" ht="12.75" customHeight="1">
      <c r="A167" s="211" t="s">
        <v>196</v>
      </c>
      <c r="B167" s="212"/>
      <c r="C167" s="212"/>
      <c r="D167" s="213"/>
    </row>
    <row r="168" spans="1:4">
      <c r="A168" s="86"/>
      <c r="B168" s="87"/>
      <c r="C168" s="72"/>
      <c r="D168" s="88"/>
    </row>
    <row r="169" spans="1:4" ht="12.75" customHeight="1">
      <c r="A169" s="207" t="s">
        <v>17</v>
      </c>
      <c r="B169" s="207"/>
      <c r="C169" s="207"/>
      <c r="D169" s="41">
        <f>SUM(D168:D168)</f>
        <v>0</v>
      </c>
    </row>
    <row r="170" spans="1:4" ht="12.75" customHeight="1">
      <c r="A170" s="206" t="s">
        <v>201</v>
      </c>
      <c r="B170" s="206"/>
      <c r="C170" s="206"/>
      <c r="D170" s="206"/>
    </row>
    <row r="171" spans="1:4">
      <c r="A171" s="86"/>
      <c r="B171" s="87"/>
      <c r="C171" s="72"/>
      <c r="D171" s="88"/>
    </row>
    <row r="172" spans="1:4" ht="12.75" customHeight="1">
      <c r="A172" s="207" t="s">
        <v>17</v>
      </c>
      <c r="B172" s="207"/>
      <c r="C172" s="207"/>
      <c r="D172" s="41">
        <f>SUM(D171:D171)</f>
        <v>0</v>
      </c>
    </row>
    <row r="173" spans="1:4" ht="12.75" customHeight="1">
      <c r="A173" s="206" t="s">
        <v>203</v>
      </c>
      <c r="B173" s="206"/>
      <c r="C173" s="206"/>
      <c r="D173" s="206"/>
    </row>
    <row r="174" spans="1:4" s="58" customFormat="1">
      <c r="A174" s="82"/>
      <c r="B174" s="83"/>
      <c r="C174" s="82"/>
      <c r="D174" s="141"/>
    </row>
    <row r="175" spans="1:4" ht="12.75" customHeight="1">
      <c r="A175" s="207" t="s">
        <v>17</v>
      </c>
      <c r="B175" s="207"/>
      <c r="C175" s="207"/>
      <c r="D175" s="41">
        <f>SUM(D174)</f>
        <v>0</v>
      </c>
    </row>
    <row r="176" spans="1:4" ht="12.75" customHeight="1">
      <c r="A176" s="206" t="s">
        <v>220</v>
      </c>
      <c r="B176" s="206"/>
      <c r="C176" s="206"/>
      <c r="D176" s="206"/>
    </row>
    <row r="177" spans="1:5">
      <c r="A177" s="86"/>
      <c r="B177" s="87"/>
      <c r="C177" s="72"/>
      <c r="D177" s="88"/>
    </row>
    <row r="178" spans="1:5">
      <c r="A178" s="207" t="s">
        <v>17</v>
      </c>
      <c r="B178" s="207"/>
      <c r="C178" s="207"/>
      <c r="D178" s="41">
        <f>SUM(D177:D177)</f>
        <v>0</v>
      </c>
    </row>
    <row r="179" spans="1:5">
      <c r="A179" s="206" t="s">
        <v>60</v>
      </c>
      <c r="B179" s="206"/>
      <c r="C179" s="206"/>
      <c r="D179" s="206"/>
    </row>
    <row r="180" spans="1:5" s="58" customFormat="1">
      <c r="A180" s="82"/>
      <c r="B180" s="83"/>
      <c r="C180" s="82"/>
      <c r="D180" s="92"/>
      <c r="E180" s="95"/>
    </row>
    <row r="181" spans="1:5">
      <c r="A181" s="207" t="s">
        <v>17</v>
      </c>
      <c r="B181" s="207"/>
      <c r="C181" s="207"/>
      <c r="D181" s="41">
        <f>SUM(D180:D180)</f>
        <v>0</v>
      </c>
    </row>
    <row r="182" spans="1:5" ht="12.75" customHeight="1">
      <c r="A182" s="206" t="s">
        <v>233</v>
      </c>
      <c r="B182" s="206"/>
      <c r="C182" s="206"/>
      <c r="D182" s="206"/>
    </row>
    <row r="183" spans="1:5">
      <c r="A183" s="86"/>
      <c r="B183" s="87"/>
      <c r="C183" s="72"/>
      <c r="D183" s="88"/>
    </row>
    <row r="184" spans="1:5">
      <c r="A184" s="207" t="s">
        <v>17</v>
      </c>
      <c r="B184" s="207"/>
      <c r="C184" s="207"/>
      <c r="D184" s="41">
        <f>SUM(D183:D183)</f>
        <v>0</v>
      </c>
    </row>
    <row r="185" spans="1:5" ht="12.75" customHeight="1">
      <c r="A185" s="214" t="s">
        <v>227</v>
      </c>
      <c r="B185" s="215"/>
      <c r="C185" s="215"/>
      <c r="D185" s="216"/>
    </row>
    <row r="186" spans="1:5" ht="12.75" customHeight="1">
      <c r="A186" s="86"/>
      <c r="B186" s="87"/>
      <c r="C186" s="72"/>
      <c r="D186" s="88"/>
    </row>
    <row r="187" spans="1:5">
      <c r="A187" s="207" t="s">
        <v>17</v>
      </c>
      <c r="B187" s="207"/>
      <c r="C187" s="207"/>
      <c r="D187" s="41">
        <f>SUM(D186:D186)</f>
        <v>0</v>
      </c>
    </row>
    <row r="188" spans="1:5" ht="12.75" customHeight="1">
      <c r="A188" s="206" t="s">
        <v>314</v>
      </c>
      <c r="B188" s="206"/>
      <c r="C188" s="206"/>
      <c r="D188" s="206"/>
    </row>
    <row r="189" spans="1:5">
      <c r="A189" s="86"/>
      <c r="B189" s="83"/>
      <c r="C189" s="82"/>
      <c r="D189" s="92"/>
    </row>
    <row r="190" spans="1:5" ht="12.75" customHeight="1">
      <c r="A190" s="207" t="s">
        <v>17</v>
      </c>
      <c r="B190" s="207"/>
      <c r="C190" s="207"/>
      <c r="D190" s="41">
        <f>SUM(D189:D189)</f>
        <v>0</v>
      </c>
    </row>
    <row r="196" spans="5:5">
      <c r="E196" s="9"/>
    </row>
  </sheetData>
  <mergeCells count="57">
    <mergeCell ref="D116:D120"/>
    <mergeCell ref="A190:C190"/>
    <mergeCell ref="A97:D97"/>
    <mergeCell ref="A101:C101"/>
    <mergeCell ref="A102:D102"/>
    <mergeCell ref="A107:C107"/>
    <mergeCell ref="A108:D108"/>
    <mergeCell ref="A110:C110"/>
    <mergeCell ref="A182:D182"/>
    <mergeCell ref="A184:C184"/>
    <mergeCell ref="A185:D185"/>
    <mergeCell ref="A187:C187"/>
    <mergeCell ref="A188:D188"/>
    <mergeCell ref="A132:D132"/>
    <mergeCell ref="A134:C134"/>
    <mergeCell ref="A135:D135"/>
    <mergeCell ref="A137:C137"/>
    <mergeCell ref="A5:D5"/>
    <mergeCell ref="A54:C54"/>
    <mergeCell ref="A115:D115"/>
    <mergeCell ref="A131:C131"/>
    <mergeCell ref="A55:D55"/>
    <mergeCell ref="A64:C64"/>
    <mergeCell ref="A65:D65"/>
    <mergeCell ref="A67:C67"/>
    <mergeCell ref="A68:D68"/>
    <mergeCell ref="A79:C79"/>
    <mergeCell ref="A80:D80"/>
    <mergeCell ref="A83:C83"/>
    <mergeCell ref="A84:D84"/>
    <mergeCell ref="A96:C96"/>
    <mergeCell ref="D6:D10"/>
    <mergeCell ref="C116:C120"/>
    <mergeCell ref="A138:D138"/>
    <mergeCell ref="A167:D167"/>
    <mergeCell ref="A166:C166"/>
    <mergeCell ref="A164:D164"/>
    <mergeCell ref="A142:C142"/>
    <mergeCell ref="A143:D143"/>
    <mergeCell ref="A145:C145"/>
    <mergeCell ref="A146:D146"/>
    <mergeCell ref="A150:C150"/>
    <mergeCell ref="A151:D151"/>
    <mergeCell ref="A153:C153"/>
    <mergeCell ref="A154:D154"/>
    <mergeCell ref="A156:C156"/>
    <mergeCell ref="A157:D157"/>
    <mergeCell ref="A159:C159"/>
    <mergeCell ref="A176:D176"/>
    <mergeCell ref="A178:C178"/>
    <mergeCell ref="A179:D179"/>
    <mergeCell ref="A181:C181"/>
    <mergeCell ref="A169:C169"/>
    <mergeCell ref="A170:D170"/>
    <mergeCell ref="A172:C172"/>
    <mergeCell ref="A173:D173"/>
    <mergeCell ref="A175:C175"/>
  </mergeCells>
  <phoneticPr fontId="0" type="noConversion"/>
  <printOptions horizontalCentered="1"/>
  <pageMargins left="0.79" right="0.4" top="0.31496062992125984" bottom="0.23622047244094491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B1:IY32"/>
  <sheetViews>
    <sheetView showWhiteSpace="0" topLeftCell="A4" zoomScaleNormal="100" zoomScaleSheetLayoutView="90" workbookViewId="0">
      <selection activeCell="O11" sqref="O11"/>
    </sheetView>
  </sheetViews>
  <sheetFormatPr defaultRowHeight="12.75"/>
  <cols>
    <col min="1" max="1" width="4" style="6" customWidth="1"/>
    <col min="2" max="2" width="4.5703125" style="6" customWidth="1"/>
    <col min="3" max="3" width="17.140625" style="8" customWidth="1"/>
    <col min="4" max="4" width="17.140625" style="7" customWidth="1"/>
    <col min="5" max="5" width="22.28515625" style="6" customWidth="1"/>
    <col min="6" max="6" width="13.7109375" style="8" customWidth="1"/>
    <col min="7" max="7" width="17.42578125" style="6" customWidth="1"/>
    <col min="8" max="8" width="11.140625" style="6" customWidth="1"/>
    <col min="9" max="9" width="12.5703125" style="6" customWidth="1"/>
    <col min="10" max="10" width="13.140625" style="6" customWidth="1"/>
    <col min="11" max="11" width="12" style="6" customWidth="1"/>
    <col min="12" max="12" width="12.42578125" style="6" customWidth="1"/>
    <col min="13" max="13" width="10" style="6" customWidth="1"/>
    <col min="14" max="14" width="12.5703125" style="6" customWidth="1"/>
    <col min="15" max="15" width="14.28515625" style="44" customWidth="1"/>
    <col min="16" max="16" width="11.7109375" style="44" customWidth="1"/>
    <col min="17" max="17" width="12.140625" style="44" customWidth="1"/>
    <col min="18" max="18" width="11.5703125" style="6" customWidth="1"/>
    <col min="19" max="22" width="11.7109375" style="6" customWidth="1"/>
    <col min="23" max="23" width="12.140625" style="6" customWidth="1"/>
    <col min="24" max="25" width="10.5703125" style="6" bestFit="1" customWidth="1"/>
    <col min="26" max="16384" width="9.140625" style="6"/>
  </cols>
  <sheetData>
    <row r="1" spans="2:259" s="2" customFormat="1">
      <c r="B1" s="1"/>
      <c r="C1" s="4"/>
      <c r="D1" s="3"/>
      <c r="F1" s="4"/>
      <c r="O1" s="44"/>
      <c r="P1" s="44"/>
      <c r="Q1" s="44"/>
      <c r="W1" s="155" t="s">
        <v>20</v>
      </c>
    </row>
    <row r="2" spans="2:259" s="2" customFormat="1">
      <c r="B2" s="1"/>
      <c r="C2" s="4"/>
      <c r="D2" s="3"/>
      <c r="F2" s="4"/>
      <c r="O2" s="44"/>
      <c r="P2" s="44"/>
      <c r="Q2" s="44"/>
      <c r="W2" s="155" t="s">
        <v>65</v>
      </c>
    </row>
    <row r="3" spans="2:259" s="2" customFormat="1">
      <c r="B3" s="1"/>
      <c r="C3" s="4"/>
      <c r="D3" s="3"/>
      <c r="F3" s="4"/>
      <c r="O3" s="44"/>
      <c r="P3" s="44"/>
      <c r="Q3" s="44"/>
    </row>
    <row r="4" spans="2:259" s="2" customFormat="1">
      <c r="B4" s="238" t="s">
        <v>14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</row>
    <row r="5" spans="2:259" s="2" customFormat="1" ht="12.75" customHeight="1">
      <c r="B5" s="226" t="s">
        <v>5</v>
      </c>
      <c r="C5" s="226" t="s">
        <v>6</v>
      </c>
      <c r="D5" s="226" t="s">
        <v>21</v>
      </c>
      <c r="E5" s="226" t="s">
        <v>7</v>
      </c>
      <c r="F5" s="226" t="s">
        <v>8</v>
      </c>
      <c r="G5" s="226" t="s">
        <v>24</v>
      </c>
      <c r="H5" s="226" t="s">
        <v>9</v>
      </c>
      <c r="I5" s="226" t="s">
        <v>34</v>
      </c>
      <c r="J5" s="226" t="s">
        <v>36</v>
      </c>
      <c r="K5" s="226" t="s">
        <v>35</v>
      </c>
      <c r="L5" s="226" t="s">
        <v>22</v>
      </c>
      <c r="M5" s="226" t="s">
        <v>23</v>
      </c>
      <c r="N5" s="228" t="s">
        <v>47</v>
      </c>
      <c r="O5" s="231" t="s">
        <v>51</v>
      </c>
      <c r="P5" s="231" t="s">
        <v>57</v>
      </c>
      <c r="Q5" s="231" t="s">
        <v>58</v>
      </c>
      <c r="R5" s="226" t="s">
        <v>306</v>
      </c>
      <c r="S5" s="226"/>
      <c r="T5" s="226" t="s">
        <v>305</v>
      </c>
      <c r="U5" s="226"/>
      <c r="V5" s="226" t="s">
        <v>31</v>
      </c>
      <c r="W5" s="226"/>
    </row>
    <row r="6" spans="2:259" s="2" customFormat="1" ht="20.25" customHeight="1"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9"/>
      <c r="O6" s="232"/>
      <c r="P6" s="232"/>
      <c r="Q6" s="232"/>
      <c r="R6" s="226"/>
      <c r="S6" s="226"/>
      <c r="T6" s="226"/>
      <c r="U6" s="226"/>
      <c r="V6" s="226"/>
      <c r="W6" s="226"/>
      <c r="X6" s="5"/>
    </row>
    <row r="7" spans="2:259" s="2" customFormat="1" ht="25.5" customHeight="1"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30"/>
      <c r="O7" s="232"/>
      <c r="P7" s="232"/>
      <c r="Q7" s="232"/>
      <c r="R7" s="116" t="s">
        <v>11</v>
      </c>
      <c r="S7" s="116" t="s">
        <v>12</v>
      </c>
      <c r="T7" s="178" t="s">
        <v>11</v>
      </c>
      <c r="U7" s="178" t="s">
        <v>12</v>
      </c>
      <c r="V7" s="116" t="s">
        <v>11</v>
      </c>
      <c r="W7" s="116" t="s">
        <v>12</v>
      </c>
      <c r="X7" s="5"/>
    </row>
    <row r="8" spans="2:259" s="2" customFormat="1" ht="12.75" customHeight="1">
      <c r="B8" s="233" t="s">
        <v>315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4"/>
      <c r="P8" s="234"/>
      <c r="Q8" s="234"/>
      <c r="R8" s="233"/>
      <c r="S8" s="233"/>
      <c r="T8" s="233"/>
      <c r="U8" s="233"/>
      <c r="V8" s="233"/>
      <c r="W8" s="235"/>
      <c r="X8" s="5"/>
    </row>
    <row r="9" spans="2:259" s="165" customFormat="1" ht="38.25">
      <c r="B9" s="156">
        <v>1</v>
      </c>
      <c r="C9" s="157" t="s">
        <v>141</v>
      </c>
      <c r="D9" s="158" t="s">
        <v>142</v>
      </c>
      <c r="E9" s="158" t="s">
        <v>308</v>
      </c>
      <c r="F9" s="159" t="s">
        <v>309</v>
      </c>
      <c r="G9" s="159" t="s">
        <v>291</v>
      </c>
      <c r="H9" s="160">
        <v>2496</v>
      </c>
      <c r="I9" s="161"/>
      <c r="J9" s="162" t="s">
        <v>143</v>
      </c>
      <c r="K9" s="159"/>
      <c r="L9" s="157" t="s">
        <v>310</v>
      </c>
      <c r="M9" s="163">
        <v>2000</v>
      </c>
      <c r="N9" s="157"/>
      <c r="O9" s="164"/>
      <c r="P9" s="161"/>
      <c r="Q9" s="161"/>
      <c r="R9" s="126" t="s">
        <v>303</v>
      </c>
      <c r="S9" s="126" t="s">
        <v>304</v>
      </c>
      <c r="T9" s="126" t="s">
        <v>307</v>
      </c>
      <c r="U9" s="126" t="s">
        <v>304</v>
      </c>
      <c r="V9" s="161"/>
      <c r="W9" s="161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6"/>
      <c r="FF9" s="166"/>
      <c r="FG9" s="166"/>
      <c r="FH9" s="166"/>
      <c r="FI9" s="166"/>
      <c r="FJ9" s="166"/>
      <c r="FK9" s="166"/>
      <c r="FL9" s="166"/>
      <c r="FM9" s="166"/>
      <c r="FN9" s="166"/>
      <c r="FO9" s="166"/>
      <c r="FP9" s="166"/>
      <c r="FQ9" s="166"/>
      <c r="FR9" s="166"/>
      <c r="FS9" s="166"/>
      <c r="FT9" s="166"/>
      <c r="FU9" s="166"/>
      <c r="FV9" s="166"/>
      <c r="FW9" s="166"/>
      <c r="FX9" s="166"/>
      <c r="FY9" s="166"/>
      <c r="FZ9" s="166"/>
      <c r="GA9" s="166"/>
      <c r="GB9" s="166"/>
      <c r="GC9" s="166"/>
      <c r="GD9" s="166"/>
      <c r="GE9" s="166"/>
      <c r="GF9" s="166"/>
      <c r="GG9" s="166"/>
      <c r="GH9" s="166"/>
      <c r="GI9" s="166"/>
      <c r="GJ9" s="166"/>
      <c r="GK9" s="166"/>
      <c r="GL9" s="166"/>
      <c r="GM9" s="166"/>
      <c r="GN9" s="166"/>
      <c r="GO9" s="166"/>
      <c r="GP9" s="166"/>
      <c r="GQ9" s="166"/>
      <c r="GR9" s="166"/>
      <c r="GS9" s="166"/>
      <c r="GT9" s="166"/>
      <c r="GU9" s="166"/>
      <c r="GV9" s="166"/>
      <c r="GW9" s="166"/>
      <c r="GX9" s="166"/>
      <c r="GY9" s="166"/>
      <c r="GZ9" s="166"/>
      <c r="HA9" s="166"/>
      <c r="HB9" s="166"/>
      <c r="HC9" s="166"/>
      <c r="HD9" s="166"/>
      <c r="HE9" s="166"/>
      <c r="HF9" s="166"/>
      <c r="HG9" s="166"/>
      <c r="HH9" s="166"/>
      <c r="HI9" s="166"/>
      <c r="HJ9" s="166"/>
      <c r="HK9" s="166"/>
      <c r="HL9" s="166"/>
      <c r="HM9" s="166"/>
      <c r="HN9" s="166"/>
      <c r="HO9" s="166"/>
      <c r="HP9" s="166"/>
      <c r="HQ9" s="166"/>
      <c r="HR9" s="166"/>
      <c r="HS9" s="166"/>
      <c r="HT9" s="166"/>
      <c r="HU9" s="166"/>
      <c r="HV9" s="166"/>
      <c r="HW9" s="166"/>
      <c r="HX9" s="166"/>
      <c r="HY9" s="166"/>
      <c r="HZ9" s="166"/>
      <c r="IA9" s="166"/>
      <c r="IB9" s="166"/>
      <c r="IC9" s="166"/>
      <c r="ID9" s="166"/>
      <c r="IE9" s="166"/>
      <c r="IF9" s="166"/>
      <c r="IG9" s="166"/>
      <c r="IH9" s="166"/>
      <c r="II9" s="166"/>
      <c r="IJ9" s="166"/>
      <c r="IK9" s="166"/>
      <c r="IL9" s="166"/>
      <c r="IM9" s="166"/>
      <c r="IN9" s="166"/>
      <c r="IO9" s="166"/>
      <c r="IP9" s="166"/>
      <c r="IQ9" s="166"/>
      <c r="IR9" s="166"/>
      <c r="IS9" s="166"/>
      <c r="IT9" s="166"/>
      <c r="IU9" s="166"/>
      <c r="IV9" s="166"/>
      <c r="IW9" s="166"/>
      <c r="IX9" s="166"/>
      <c r="IY9" s="166"/>
    </row>
    <row r="10" spans="2:259" s="165" customFormat="1" ht="38.25">
      <c r="B10" s="156">
        <v>2</v>
      </c>
      <c r="C10" s="159" t="s">
        <v>144</v>
      </c>
      <c r="D10" s="159" t="s">
        <v>145</v>
      </c>
      <c r="E10" s="159" t="s">
        <v>282</v>
      </c>
      <c r="F10" s="159" t="s">
        <v>283</v>
      </c>
      <c r="G10" s="159" t="s">
        <v>284</v>
      </c>
      <c r="H10" s="167">
        <v>1896</v>
      </c>
      <c r="I10" s="181" t="s">
        <v>270</v>
      </c>
      <c r="J10" s="168" t="s">
        <v>285</v>
      </c>
      <c r="K10" s="159"/>
      <c r="L10" s="159" t="s">
        <v>286</v>
      </c>
      <c r="M10" s="169">
        <v>2008</v>
      </c>
      <c r="N10" s="159">
        <v>64837</v>
      </c>
      <c r="O10" s="170">
        <v>61000</v>
      </c>
      <c r="P10" s="161"/>
      <c r="Q10" s="161"/>
      <c r="R10" s="126" t="s">
        <v>287</v>
      </c>
      <c r="S10" s="126" t="s">
        <v>288</v>
      </c>
      <c r="T10" s="126" t="s">
        <v>287</v>
      </c>
      <c r="U10" s="126" t="s">
        <v>288</v>
      </c>
      <c r="V10" s="126" t="s">
        <v>287</v>
      </c>
      <c r="W10" s="126" t="s">
        <v>288</v>
      </c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/>
      <c r="EP10" s="166"/>
      <c r="EQ10" s="166"/>
      <c r="ER10" s="166"/>
      <c r="ES10" s="166"/>
      <c r="ET10" s="166"/>
      <c r="EU10" s="166"/>
      <c r="EV10" s="166"/>
      <c r="EW10" s="166"/>
      <c r="EX10" s="166"/>
      <c r="EY10" s="166"/>
      <c r="EZ10" s="166"/>
      <c r="FA10" s="166"/>
      <c r="FB10" s="166"/>
      <c r="FC10" s="166"/>
      <c r="FD10" s="166"/>
      <c r="FE10" s="166"/>
      <c r="FF10" s="166"/>
      <c r="FG10" s="166"/>
      <c r="FH10" s="166"/>
      <c r="FI10" s="166"/>
      <c r="FJ10" s="166"/>
      <c r="FK10" s="166"/>
      <c r="FL10" s="166"/>
      <c r="FM10" s="166"/>
      <c r="FN10" s="166"/>
      <c r="FO10" s="166"/>
      <c r="FP10" s="166"/>
      <c r="FQ10" s="166"/>
      <c r="FR10" s="166"/>
      <c r="FS10" s="166"/>
      <c r="FT10" s="166"/>
      <c r="FU10" s="166"/>
      <c r="FV10" s="166"/>
      <c r="FW10" s="166"/>
      <c r="FX10" s="166"/>
      <c r="FY10" s="166"/>
      <c r="FZ10" s="166"/>
      <c r="GA10" s="166"/>
      <c r="GB10" s="166"/>
      <c r="GC10" s="166"/>
      <c r="GD10" s="166"/>
      <c r="GE10" s="166"/>
      <c r="GF10" s="166"/>
      <c r="GG10" s="166"/>
      <c r="GH10" s="166"/>
      <c r="GI10" s="166"/>
      <c r="GJ10" s="166"/>
      <c r="GK10" s="166"/>
      <c r="GL10" s="166"/>
      <c r="GM10" s="166"/>
      <c r="GN10" s="166"/>
      <c r="GO10" s="166"/>
      <c r="GP10" s="166"/>
      <c r="GQ10" s="166"/>
      <c r="GR10" s="166"/>
      <c r="GS10" s="166"/>
      <c r="GT10" s="166"/>
      <c r="GU10" s="166"/>
      <c r="GV10" s="166"/>
      <c r="GW10" s="166"/>
      <c r="GX10" s="166"/>
      <c r="GY10" s="166"/>
      <c r="GZ10" s="166"/>
      <c r="HA10" s="166"/>
      <c r="HB10" s="166"/>
      <c r="HC10" s="166"/>
      <c r="HD10" s="166"/>
      <c r="HE10" s="166"/>
      <c r="HF10" s="166"/>
      <c r="HG10" s="166"/>
      <c r="HH10" s="166"/>
      <c r="HI10" s="166"/>
      <c r="HJ10" s="166"/>
      <c r="HK10" s="166"/>
      <c r="HL10" s="166"/>
      <c r="HM10" s="166"/>
      <c r="HN10" s="166"/>
      <c r="HO10" s="166"/>
      <c r="HP10" s="166"/>
      <c r="HQ10" s="166"/>
      <c r="HR10" s="166"/>
      <c r="HS10" s="166"/>
      <c r="HT10" s="166"/>
      <c r="HU10" s="166"/>
      <c r="HV10" s="166"/>
      <c r="HW10" s="166"/>
      <c r="HX10" s="166"/>
      <c r="HY10" s="166"/>
      <c r="HZ10" s="166"/>
      <c r="IA10" s="166"/>
      <c r="IB10" s="166"/>
      <c r="IC10" s="166"/>
      <c r="ID10" s="166"/>
      <c r="IE10" s="166"/>
      <c r="IF10" s="166"/>
      <c r="IG10" s="166"/>
      <c r="IH10" s="166"/>
      <c r="II10" s="166"/>
      <c r="IJ10" s="166"/>
      <c r="IK10" s="166"/>
      <c r="IL10" s="166"/>
      <c r="IM10" s="166"/>
      <c r="IN10" s="166"/>
      <c r="IO10" s="166"/>
      <c r="IP10" s="166"/>
      <c r="IQ10" s="166"/>
      <c r="IR10" s="166"/>
      <c r="IS10" s="166"/>
      <c r="IT10" s="166"/>
      <c r="IU10" s="166"/>
      <c r="IV10" s="166"/>
      <c r="IW10" s="166"/>
      <c r="IX10" s="166"/>
      <c r="IY10" s="166"/>
    </row>
    <row r="11" spans="2:259" ht="38.25">
      <c r="B11" s="156">
        <v>3</v>
      </c>
      <c r="C11" s="159" t="s">
        <v>146</v>
      </c>
      <c r="D11" s="159" t="s">
        <v>300</v>
      </c>
      <c r="E11" s="159">
        <v>85297</v>
      </c>
      <c r="F11" s="159" t="s">
        <v>301</v>
      </c>
      <c r="G11" s="159" t="s">
        <v>291</v>
      </c>
      <c r="H11" s="167">
        <v>4680</v>
      </c>
      <c r="I11" s="125"/>
      <c r="J11" s="168" t="s">
        <v>302</v>
      </c>
      <c r="K11" s="159"/>
      <c r="L11" s="159">
        <v>6</v>
      </c>
      <c r="M11" s="169">
        <v>1982</v>
      </c>
      <c r="N11" s="159"/>
      <c r="O11" s="170"/>
      <c r="P11" s="127"/>
      <c r="Q11" s="127"/>
      <c r="R11" s="126" t="s">
        <v>303</v>
      </c>
      <c r="S11" s="126" t="s">
        <v>304</v>
      </c>
      <c r="T11" s="126" t="s">
        <v>307</v>
      </c>
      <c r="U11" s="126" t="s">
        <v>304</v>
      </c>
      <c r="V11" s="125"/>
      <c r="W11" s="125"/>
    </row>
    <row r="12" spans="2:259" ht="38.25">
      <c r="B12" s="156">
        <v>4</v>
      </c>
      <c r="C12" s="159" t="s">
        <v>147</v>
      </c>
      <c r="D12" s="180" t="s">
        <v>276</v>
      </c>
      <c r="E12" s="159" t="s">
        <v>277</v>
      </c>
      <c r="F12" s="159" t="s">
        <v>278</v>
      </c>
      <c r="G12" s="159" t="s">
        <v>148</v>
      </c>
      <c r="H12" s="167"/>
      <c r="I12" s="125"/>
      <c r="J12" s="168" t="s">
        <v>279</v>
      </c>
      <c r="K12" s="159"/>
      <c r="L12" s="159">
        <v>570</v>
      </c>
      <c r="M12" s="169">
        <v>2009</v>
      </c>
      <c r="N12" s="159"/>
      <c r="O12" s="170"/>
      <c r="P12" s="127"/>
      <c r="Q12" s="127"/>
      <c r="R12" s="126" t="s">
        <v>280</v>
      </c>
      <c r="S12" s="126" t="s">
        <v>281</v>
      </c>
      <c r="T12" s="126"/>
      <c r="U12" s="126"/>
      <c r="V12" s="125"/>
      <c r="W12" s="125"/>
    </row>
    <row r="13" spans="2:259" ht="38.25">
      <c r="B13" s="156">
        <v>5</v>
      </c>
      <c r="C13" s="159" t="s">
        <v>289</v>
      </c>
      <c r="D13" s="180" t="s">
        <v>290</v>
      </c>
      <c r="E13" s="159">
        <v>10896</v>
      </c>
      <c r="F13" s="159" t="s">
        <v>149</v>
      </c>
      <c r="G13" s="159" t="s">
        <v>291</v>
      </c>
      <c r="H13" s="167">
        <v>6842</v>
      </c>
      <c r="I13" s="125"/>
      <c r="J13" s="168" t="s">
        <v>292</v>
      </c>
      <c r="K13" s="159"/>
      <c r="L13" s="159" t="s">
        <v>152</v>
      </c>
      <c r="M13" s="169">
        <v>1987</v>
      </c>
      <c r="N13" s="159"/>
      <c r="O13" s="170"/>
      <c r="P13" s="127"/>
      <c r="Q13" s="127"/>
      <c r="R13" s="57" t="s">
        <v>293</v>
      </c>
      <c r="S13" s="57" t="s">
        <v>294</v>
      </c>
      <c r="T13" s="57" t="s">
        <v>293</v>
      </c>
      <c r="U13" s="57" t="s">
        <v>294</v>
      </c>
      <c r="V13" s="125"/>
      <c r="W13" s="125"/>
    </row>
    <row r="14" spans="2:259" s="2" customFormat="1" ht="12.75" customHeight="1">
      <c r="B14" s="223" t="s">
        <v>311</v>
      </c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4"/>
      <c r="P14" s="224"/>
      <c r="Q14" s="224"/>
      <c r="R14" s="224"/>
      <c r="S14" s="224"/>
      <c r="T14" s="224"/>
      <c r="U14" s="224"/>
      <c r="V14" s="224"/>
      <c r="W14" s="227"/>
      <c r="X14" s="5"/>
    </row>
    <row r="15" spans="2:259" s="166" customFormat="1" ht="38.25">
      <c r="B15" s="156">
        <v>6</v>
      </c>
      <c r="C15" s="159" t="s">
        <v>295</v>
      </c>
      <c r="D15" s="159" t="s">
        <v>296</v>
      </c>
      <c r="E15" s="159" t="s">
        <v>150</v>
      </c>
      <c r="F15" s="159" t="s">
        <v>151</v>
      </c>
      <c r="G15" s="159" t="s">
        <v>291</v>
      </c>
      <c r="H15" s="167">
        <v>2120</v>
      </c>
      <c r="I15" s="171"/>
      <c r="J15" s="168" t="s">
        <v>297</v>
      </c>
      <c r="K15" s="159"/>
      <c r="L15" s="159">
        <v>5</v>
      </c>
      <c r="M15" s="169">
        <v>1989</v>
      </c>
      <c r="N15" s="159"/>
      <c r="O15" s="167"/>
      <c r="P15" s="171"/>
      <c r="Q15" s="171"/>
      <c r="R15" s="57" t="s">
        <v>298</v>
      </c>
      <c r="S15" s="57" t="s">
        <v>299</v>
      </c>
      <c r="T15" s="57" t="s">
        <v>298</v>
      </c>
      <c r="U15" s="57" t="s">
        <v>299</v>
      </c>
      <c r="V15" s="171"/>
      <c r="W15" s="171"/>
      <c r="X15" s="172"/>
    </row>
    <row r="16" spans="2:259" s="2" customFormat="1" ht="12.75" customHeight="1">
      <c r="B16" s="223" t="s">
        <v>195</v>
      </c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4"/>
      <c r="P16" s="224"/>
      <c r="Q16" s="224"/>
      <c r="R16" s="224"/>
      <c r="S16" s="224"/>
      <c r="T16" s="224"/>
      <c r="U16" s="224"/>
      <c r="V16" s="224"/>
      <c r="W16" s="227"/>
      <c r="X16" s="5"/>
    </row>
    <row r="17" spans="2:259" s="165" customFormat="1">
      <c r="B17" s="156"/>
      <c r="C17" s="156" t="s">
        <v>48</v>
      </c>
      <c r="D17" s="173"/>
      <c r="E17" s="174"/>
      <c r="F17" s="175"/>
      <c r="G17" s="175"/>
      <c r="H17" s="175"/>
      <c r="I17" s="175"/>
      <c r="J17" s="175"/>
      <c r="K17" s="175"/>
      <c r="L17" s="175"/>
      <c r="M17" s="175"/>
      <c r="N17" s="176"/>
      <c r="O17" s="175"/>
      <c r="P17" s="175"/>
      <c r="Q17" s="175"/>
      <c r="R17" s="177"/>
      <c r="S17" s="177"/>
      <c r="T17" s="177"/>
      <c r="U17" s="177"/>
      <c r="V17" s="177"/>
      <c r="W17" s="177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6"/>
      <c r="FL17" s="166"/>
      <c r="FM17" s="166"/>
      <c r="FN17" s="166"/>
      <c r="FO17" s="166"/>
      <c r="FP17" s="166"/>
      <c r="FQ17" s="166"/>
      <c r="FR17" s="166"/>
      <c r="FS17" s="166"/>
      <c r="FT17" s="166"/>
      <c r="FU17" s="166"/>
      <c r="FV17" s="166"/>
      <c r="FW17" s="166"/>
      <c r="FX17" s="166"/>
      <c r="FY17" s="166"/>
      <c r="FZ17" s="166"/>
      <c r="GA17" s="166"/>
      <c r="GB17" s="166"/>
      <c r="GC17" s="166"/>
      <c r="GD17" s="166"/>
      <c r="GE17" s="166"/>
      <c r="GF17" s="166"/>
      <c r="GG17" s="166"/>
      <c r="GH17" s="166"/>
      <c r="GI17" s="166"/>
      <c r="GJ17" s="166"/>
      <c r="GK17" s="166"/>
      <c r="GL17" s="166"/>
      <c r="GM17" s="166"/>
      <c r="GN17" s="166"/>
      <c r="GO17" s="166"/>
      <c r="GP17" s="166"/>
      <c r="GQ17" s="166"/>
      <c r="GR17" s="166"/>
      <c r="GS17" s="166"/>
      <c r="GT17" s="166"/>
      <c r="GU17" s="166"/>
      <c r="GV17" s="166"/>
      <c r="GW17" s="166"/>
      <c r="GX17" s="166"/>
      <c r="GY17" s="166"/>
      <c r="GZ17" s="166"/>
      <c r="HA17" s="166"/>
      <c r="HB17" s="166"/>
      <c r="HC17" s="166"/>
      <c r="HD17" s="166"/>
      <c r="HE17" s="166"/>
      <c r="HF17" s="166"/>
      <c r="HG17" s="166"/>
      <c r="HH17" s="166"/>
      <c r="HI17" s="166"/>
      <c r="HJ17" s="166"/>
      <c r="HK17" s="166"/>
      <c r="HL17" s="166"/>
      <c r="HM17" s="166"/>
      <c r="HN17" s="166"/>
      <c r="HO17" s="166"/>
      <c r="HP17" s="166"/>
      <c r="HQ17" s="166"/>
      <c r="HR17" s="166"/>
      <c r="HS17" s="166"/>
      <c r="HT17" s="166"/>
      <c r="HU17" s="166"/>
      <c r="HV17" s="166"/>
      <c r="HW17" s="166"/>
      <c r="HX17" s="166"/>
      <c r="HY17" s="166"/>
      <c r="HZ17" s="166"/>
      <c r="IA17" s="166"/>
      <c r="IB17" s="166"/>
      <c r="IC17" s="166"/>
      <c r="ID17" s="166"/>
      <c r="IE17" s="166"/>
      <c r="IF17" s="166"/>
      <c r="IG17" s="166"/>
      <c r="IH17" s="166"/>
      <c r="II17" s="166"/>
      <c r="IJ17" s="166"/>
      <c r="IK17" s="166"/>
      <c r="IL17" s="166"/>
      <c r="IM17" s="166"/>
      <c r="IN17" s="166"/>
      <c r="IO17" s="166"/>
      <c r="IP17" s="166"/>
      <c r="IQ17" s="166"/>
      <c r="IR17" s="166"/>
      <c r="IS17" s="166"/>
      <c r="IT17" s="166"/>
      <c r="IU17" s="166"/>
      <c r="IV17" s="166"/>
      <c r="IW17" s="166"/>
      <c r="IX17" s="166"/>
      <c r="IY17" s="166"/>
    </row>
    <row r="18" spans="2:259" s="2" customFormat="1" ht="12.75" customHeight="1">
      <c r="B18" s="223" t="s">
        <v>201</v>
      </c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4"/>
      <c r="P18" s="224"/>
      <c r="Q18" s="224"/>
      <c r="R18" s="223"/>
      <c r="S18" s="223"/>
      <c r="T18" s="223"/>
      <c r="U18" s="223"/>
      <c r="V18" s="223"/>
      <c r="W18" s="225"/>
      <c r="X18" s="5"/>
    </row>
    <row r="19" spans="2:259" s="165" customFormat="1">
      <c r="B19" s="156"/>
      <c r="C19" s="156" t="s">
        <v>48</v>
      </c>
      <c r="D19" s="173"/>
      <c r="E19" s="174"/>
      <c r="F19" s="175"/>
      <c r="G19" s="175"/>
      <c r="H19" s="175"/>
      <c r="I19" s="175"/>
      <c r="J19" s="175"/>
      <c r="K19" s="175"/>
      <c r="L19" s="175"/>
      <c r="M19" s="175"/>
      <c r="N19" s="176"/>
      <c r="O19" s="175"/>
      <c r="P19" s="175"/>
      <c r="Q19" s="175"/>
      <c r="R19" s="177"/>
      <c r="S19" s="177"/>
      <c r="T19" s="177"/>
      <c r="U19" s="177"/>
      <c r="V19" s="177"/>
      <c r="W19" s="177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  <c r="HQ19" s="166"/>
      <c r="HR19" s="166"/>
      <c r="HS19" s="166"/>
      <c r="HT19" s="166"/>
      <c r="HU19" s="166"/>
      <c r="HV19" s="166"/>
      <c r="HW19" s="166"/>
      <c r="HX19" s="166"/>
      <c r="HY19" s="166"/>
      <c r="HZ19" s="166"/>
      <c r="IA19" s="166"/>
      <c r="IB19" s="166"/>
      <c r="IC19" s="166"/>
      <c r="ID19" s="166"/>
      <c r="IE19" s="166"/>
      <c r="IF19" s="166"/>
      <c r="IG19" s="166"/>
      <c r="IH19" s="166"/>
      <c r="II19" s="166"/>
      <c r="IJ19" s="166"/>
      <c r="IK19" s="166"/>
      <c r="IL19" s="166"/>
      <c r="IM19" s="166"/>
      <c r="IN19" s="166"/>
      <c r="IO19" s="166"/>
      <c r="IP19" s="166"/>
      <c r="IQ19" s="166"/>
      <c r="IR19" s="166"/>
      <c r="IS19" s="166"/>
      <c r="IT19" s="166"/>
      <c r="IU19" s="166"/>
      <c r="IV19" s="166"/>
      <c r="IW19" s="166"/>
      <c r="IX19" s="166"/>
      <c r="IY19" s="166"/>
    </row>
    <row r="20" spans="2:259" s="2" customFormat="1" ht="12.75" customHeight="1">
      <c r="B20" s="223" t="s">
        <v>203</v>
      </c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4"/>
      <c r="P20" s="224"/>
      <c r="Q20" s="224"/>
      <c r="R20" s="223"/>
      <c r="S20" s="223"/>
      <c r="T20" s="223"/>
      <c r="U20" s="223"/>
      <c r="V20" s="223"/>
      <c r="W20" s="225"/>
      <c r="X20" s="5"/>
    </row>
    <row r="21" spans="2:259" s="165" customFormat="1">
      <c r="B21" s="156"/>
      <c r="C21" s="156" t="s">
        <v>48</v>
      </c>
      <c r="D21" s="173"/>
      <c r="E21" s="174"/>
      <c r="F21" s="175"/>
      <c r="G21" s="175"/>
      <c r="H21" s="175"/>
      <c r="I21" s="175"/>
      <c r="J21" s="175"/>
      <c r="K21" s="175"/>
      <c r="L21" s="175"/>
      <c r="M21" s="175"/>
      <c r="N21" s="176"/>
      <c r="O21" s="175"/>
      <c r="P21" s="175"/>
      <c r="Q21" s="175"/>
      <c r="R21" s="177"/>
      <c r="S21" s="177"/>
      <c r="T21" s="177"/>
      <c r="U21" s="177"/>
      <c r="V21" s="177"/>
      <c r="W21" s="177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  <c r="HQ21" s="166"/>
      <c r="HR21" s="166"/>
      <c r="HS21" s="166"/>
      <c r="HT21" s="166"/>
      <c r="HU21" s="166"/>
      <c r="HV21" s="166"/>
      <c r="HW21" s="166"/>
      <c r="HX21" s="166"/>
      <c r="HY21" s="166"/>
      <c r="HZ21" s="166"/>
      <c r="IA21" s="166"/>
      <c r="IB21" s="166"/>
      <c r="IC21" s="166"/>
      <c r="ID21" s="166"/>
      <c r="IE21" s="166"/>
      <c r="IF21" s="166"/>
      <c r="IG21" s="166"/>
      <c r="IH21" s="166"/>
      <c r="II21" s="166"/>
      <c r="IJ21" s="166"/>
      <c r="IK21" s="166"/>
      <c r="IL21" s="166"/>
      <c r="IM21" s="166"/>
      <c r="IN21" s="166"/>
      <c r="IO21" s="166"/>
      <c r="IP21" s="166"/>
      <c r="IQ21" s="166"/>
      <c r="IR21" s="166"/>
      <c r="IS21" s="166"/>
      <c r="IT21" s="166"/>
      <c r="IU21" s="166"/>
      <c r="IV21" s="166"/>
      <c r="IW21" s="166"/>
      <c r="IX21" s="166"/>
      <c r="IY21" s="166"/>
    </row>
    <row r="22" spans="2:259" s="2" customFormat="1" ht="12.75" customHeight="1">
      <c r="B22" s="223" t="s">
        <v>220</v>
      </c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4"/>
      <c r="P22" s="224"/>
      <c r="Q22" s="224"/>
      <c r="R22" s="223"/>
      <c r="S22" s="223"/>
      <c r="T22" s="223"/>
      <c r="U22" s="223"/>
      <c r="V22" s="223"/>
      <c r="W22" s="225"/>
      <c r="X22" s="5"/>
    </row>
    <row r="23" spans="2:259" s="165" customFormat="1">
      <c r="B23" s="156"/>
      <c r="C23" s="156" t="s">
        <v>48</v>
      </c>
      <c r="D23" s="173"/>
      <c r="E23" s="174"/>
      <c r="F23" s="175"/>
      <c r="G23" s="175"/>
      <c r="H23" s="175"/>
      <c r="I23" s="175"/>
      <c r="J23" s="175"/>
      <c r="K23" s="175"/>
      <c r="L23" s="175"/>
      <c r="M23" s="175"/>
      <c r="N23" s="176"/>
      <c r="O23" s="175"/>
      <c r="P23" s="175"/>
      <c r="Q23" s="175"/>
      <c r="R23" s="177"/>
      <c r="S23" s="177"/>
      <c r="T23" s="177"/>
      <c r="U23" s="177"/>
      <c r="V23" s="177"/>
      <c r="W23" s="177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  <c r="GW23" s="166"/>
      <c r="GX23" s="166"/>
      <c r="GY23" s="166"/>
      <c r="GZ23" s="166"/>
      <c r="HA23" s="166"/>
      <c r="HB23" s="166"/>
      <c r="HC23" s="166"/>
      <c r="HD23" s="166"/>
      <c r="HE23" s="166"/>
      <c r="HF23" s="166"/>
      <c r="HG23" s="166"/>
      <c r="HH23" s="166"/>
      <c r="HI23" s="166"/>
      <c r="HJ23" s="166"/>
      <c r="HK23" s="166"/>
      <c r="HL23" s="166"/>
      <c r="HM23" s="166"/>
      <c r="HN23" s="166"/>
      <c r="HO23" s="166"/>
      <c r="HP23" s="166"/>
      <c r="HQ23" s="166"/>
      <c r="HR23" s="166"/>
      <c r="HS23" s="166"/>
      <c r="HT23" s="166"/>
      <c r="HU23" s="166"/>
      <c r="HV23" s="166"/>
      <c r="HW23" s="166"/>
      <c r="HX23" s="166"/>
      <c r="HY23" s="166"/>
      <c r="HZ23" s="166"/>
      <c r="IA23" s="166"/>
      <c r="IB23" s="166"/>
      <c r="IC23" s="166"/>
      <c r="ID23" s="166"/>
      <c r="IE23" s="166"/>
      <c r="IF23" s="166"/>
      <c r="IG23" s="166"/>
      <c r="IH23" s="166"/>
      <c r="II23" s="166"/>
      <c r="IJ23" s="166"/>
      <c r="IK23" s="166"/>
      <c r="IL23" s="166"/>
      <c r="IM23" s="166"/>
      <c r="IN23" s="166"/>
      <c r="IO23" s="166"/>
      <c r="IP23" s="166"/>
      <c r="IQ23" s="166"/>
      <c r="IR23" s="166"/>
      <c r="IS23" s="166"/>
      <c r="IT23" s="166"/>
      <c r="IU23" s="166"/>
      <c r="IV23" s="166"/>
      <c r="IW23" s="166"/>
      <c r="IX23" s="166"/>
      <c r="IY23" s="166"/>
    </row>
    <row r="24" spans="2:259" s="2" customFormat="1" ht="12.75" customHeight="1">
      <c r="B24" s="223" t="s">
        <v>240</v>
      </c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4"/>
      <c r="P24" s="224"/>
      <c r="Q24" s="224"/>
      <c r="R24" s="223"/>
      <c r="S24" s="223"/>
      <c r="T24" s="223"/>
      <c r="U24" s="223"/>
      <c r="V24" s="223"/>
      <c r="W24" s="225"/>
      <c r="X24" s="5"/>
    </row>
    <row r="25" spans="2:259" s="165" customFormat="1">
      <c r="B25" s="156"/>
      <c r="C25" s="156" t="s">
        <v>48</v>
      </c>
      <c r="D25" s="173"/>
      <c r="E25" s="174"/>
      <c r="F25" s="175"/>
      <c r="G25" s="175"/>
      <c r="H25" s="175"/>
      <c r="I25" s="175"/>
      <c r="J25" s="175"/>
      <c r="K25" s="175"/>
      <c r="L25" s="175"/>
      <c r="M25" s="175"/>
      <c r="N25" s="176"/>
      <c r="O25" s="175"/>
      <c r="P25" s="175"/>
      <c r="Q25" s="175"/>
      <c r="R25" s="177"/>
      <c r="S25" s="177"/>
      <c r="T25" s="177"/>
      <c r="U25" s="177"/>
      <c r="V25" s="177"/>
      <c r="W25" s="177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  <c r="GQ25" s="166"/>
      <c r="GR25" s="166"/>
      <c r="GS25" s="166"/>
      <c r="GT25" s="166"/>
      <c r="GU25" s="166"/>
      <c r="GV25" s="166"/>
      <c r="GW25" s="166"/>
      <c r="GX25" s="166"/>
      <c r="GY25" s="166"/>
      <c r="GZ25" s="166"/>
      <c r="HA25" s="166"/>
      <c r="HB25" s="166"/>
      <c r="HC25" s="166"/>
      <c r="HD25" s="166"/>
      <c r="HE25" s="166"/>
      <c r="HF25" s="166"/>
      <c r="HG25" s="166"/>
      <c r="HH25" s="166"/>
      <c r="HI25" s="166"/>
      <c r="HJ25" s="166"/>
      <c r="HK25" s="166"/>
      <c r="HL25" s="166"/>
      <c r="HM25" s="166"/>
      <c r="HN25" s="166"/>
      <c r="HO25" s="166"/>
      <c r="HP25" s="166"/>
      <c r="HQ25" s="166"/>
      <c r="HR25" s="166"/>
      <c r="HS25" s="166"/>
      <c r="HT25" s="166"/>
      <c r="HU25" s="166"/>
      <c r="HV25" s="166"/>
      <c r="HW25" s="166"/>
      <c r="HX25" s="166"/>
      <c r="HY25" s="166"/>
      <c r="HZ25" s="166"/>
      <c r="IA25" s="166"/>
      <c r="IB25" s="166"/>
      <c r="IC25" s="166"/>
      <c r="ID25" s="166"/>
      <c r="IE25" s="166"/>
      <c r="IF25" s="166"/>
      <c r="IG25" s="166"/>
      <c r="IH25" s="166"/>
      <c r="II25" s="166"/>
      <c r="IJ25" s="166"/>
      <c r="IK25" s="166"/>
      <c r="IL25" s="166"/>
      <c r="IM25" s="166"/>
      <c r="IN25" s="166"/>
      <c r="IO25" s="166"/>
      <c r="IP25" s="166"/>
      <c r="IQ25" s="166"/>
      <c r="IR25" s="166"/>
      <c r="IS25" s="166"/>
      <c r="IT25" s="166"/>
      <c r="IU25" s="166"/>
      <c r="IV25" s="166"/>
      <c r="IW25" s="166"/>
      <c r="IX25" s="166"/>
      <c r="IY25" s="166"/>
    </row>
    <row r="26" spans="2:259" s="2" customFormat="1" ht="12.75" customHeight="1">
      <c r="B26" s="223" t="s">
        <v>233</v>
      </c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4"/>
      <c r="P26" s="224"/>
      <c r="Q26" s="224"/>
      <c r="R26" s="223"/>
      <c r="S26" s="223"/>
      <c r="T26" s="223"/>
      <c r="U26" s="223"/>
      <c r="V26" s="223"/>
      <c r="W26" s="225"/>
      <c r="X26" s="5"/>
    </row>
    <row r="27" spans="2:259" s="165" customFormat="1">
      <c r="B27" s="156"/>
      <c r="C27" s="156" t="s">
        <v>48</v>
      </c>
      <c r="D27" s="173"/>
      <c r="E27" s="174"/>
      <c r="F27" s="175"/>
      <c r="G27" s="175"/>
      <c r="H27" s="175"/>
      <c r="I27" s="175"/>
      <c r="J27" s="175"/>
      <c r="K27" s="175"/>
      <c r="L27" s="175"/>
      <c r="M27" s="175"/>
      <c r="N27" s="176"/>
      <c r="O27" s="175"/>
      <c r="P27" s="175"/>
      <c r="Q27" s="175"/>
      <c r="R27" s="177"/>
      <c r="S27" s="177"/>
      <c r="T27" s="177"/>
      <c r="U27" s="177"/>
      <c r="V27" s="177"/>
      <c r="W27" s="177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6"/>
      <c r="EW27" s="166"/>
      <c r="EX27" s="166"/>
      <c r="EY27" s="166"/>
      <c r="EZ27" s="166"/>
      <c r="FA27" s="166"/>
      <c r="FB27" s="166"/>
      <c r="FC27" s="166"/>
      <c r="FD27" s="166"/>
      <c r="FE27" s="166"/>
      <c r="FF27" s="166"/>
      <c r="FG27" s="166"/>
      <c r="FH27" s="166"/>
      <c r="FI27" s="166"/>
      <c r="FJ27" s="166"/>
      <c r="FK27" s="166"/>
      <c r="FL27" s="166"/>
      <c r="FM27" s="166"/>
      <c r="FN27" s="166"/>
      <c r="FO27" s="166"/>
      <c r="FP27" s="166"/>
      <c r="FQ27" s="166"/>
      <c r="FR27" s="166"/>
      <c r="FS27" s="166"/>
      <c r="FT27" s="166"/>
      <c r="FU27" s="166"/>
      <c r="FV27" s="166"/>
      <c r="FW27" s="166"/>
      <c r="FX27" s="166"/>
      <c r="FY27" s="166"/>
      <c r="FZ27" s="166"/>
      <c r="GA27" s="166"/>
      <c r="GB27" s="166"/>
      <c r="GC27" s="166"/>
      <c r="GD27" s="166"/>
      <c r="GE27" s="166"/>
      <c r="GF27" s="166"/>
      <c r="GG27" s="166"/>
      <c r="GH27" s="166"/>
      <c r="GI27" s="166"/>
      <c r="GJ27" s="166"/>
      <c r="GK27" s="166"/>
      <c r="GL27" s="166"/>
      <c r="GM27" s="166"/>
      <c r="GN27" s="166"/>
      <c r="GO27" s="166"/>
      <c r="GP27" s="166"/>
      <c r="GQ27" s="166"/>
      <c r="GR27" s="166"/>
      <c r="GS27" s="166"/>
      <c r="GT27" s="166"/>
      <c r="GU27" s="166"/>
      <c r="GV27" s="166"/>
      <c r="GW27" s="166"/>
      <c r="GX27" s="166"/>
      <c r="GY27" s="166"/>
      <c r="GZ27" s="166"/>
      <c r="HA27" s="166"/>
      <c r="HB27" s="166"/>
      <c r="HC27" s="166"/>
      <c r="HD27" s="166"/>
      <c r="HE27" s="166"/>
      <c r="HF27" s="166"/>
      <c r="HG27" s="166"/>
      <c r="HH27" s="166"/>
      <c r="HI27" s="166"/>
      <c r="HJ27" s="166"/>
      <c r="HK27" s="166"/>
      <c r="HL27" s="166"/>
      <c r="HM27" s="166"/>
      <c r="HN27" s="166"/>
      <c r="HO27" s="166"/>
      <c r="HP27" s="166"/>
      <c r="HQ27" s="166"/>
      <c r="HR27" s="166"/>
      <c r="HS27" s="166"/>
      <c r="HT27" s="166"/>
      <c r="HU27" s="166"/>
      <c r="HV27" s="166"/>
      <c r="HW27" s="166"/>
      <c r="HX27" s="166"/>
      <c r="HY27" s="166"/>
      <c r="HZ27" s="166"/>
      <c r="IA27" s="166"/>
      <c r="IB27" s="166"/>
      <c r="IC27" s="166"/>
      <c r="ID27" s="166"/>
      <c r="IE27" s="166"/>
      <c r="IF27" s="166"/>
      <c r="IG27" s="166"/>
      <c r="IH27" s="166"/>
      <c r="II27" s="166"/>
      <c r="IJ27" s="166"/>
      <c r="IK27" s="166"/>
      <c r="IL27" s="166"/>
      <c r="IM27" s="166"/>
      <c r="IN27" s="166"/>
      <c r="IO27" s="166"/>
      <c r="IP27" s="166"/>
      <c r="IQ27" s="166"/>
      <c r="IR27" s="166"/>
      <c r="IS27" s="166"/>
      <c r="IT27" s="166"/>
      <c r="IU27" s="166"/>
      <c r="IV27" s="166"/>
      <c r="IW27" s="166"/>
      <c r="IX27" s="166"/>
      <c r="IY27" s="166"/>
    </row>
    <row r="28" spans="2:259" s="2" customFormat="1" ht="12.75" customHeight="1">
      <c r="B28" s="236" t="s">
        <v>227</v>
      </c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5"/>
    </row>
    <row r="29" spans="2:259" s="165" customFormat="1">
      <c r="B29" s="156"/>
      <c r="C29" s="156" t="s">
        <v>48</v>
      </c>
      <c r="D29" s="173"/>
      <c r="E29" s="174"/>
      <c r="F29" s="175"/>
      <c r="G29" s="175"/>
      <c r="H29" s="175"/>
      <c r="I29" s="175"/>
      <c r="J29" s="175"/>
      <c r="K29" s="175"/>
      <c r="L29" s="175"/>
      <c r="M29" s="175"/>
      <c r="N29" s="176"/>
      <c r="O29" s="175"/>
      <c r="P29" s="175"/>
      <c r="Q29" s="175"/>
      <c r="R29" s="177"/>
      <c r="S29" s="177"/>
      <c r="T29" s="177"/>
      <c r="U29" s="177"/>
      <c r="V29" s="177"/>
      <c r="W29" s="177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66"/>
      <c r="FE29" s="166"/>
      <c r="FF29" s="166"/>
      <c r="FG29" s="166"/>
      <c r="FH29" s="166"/>
      <c r="FI29" s="166"/>
      <c r="FJ29" s="166"/>
      <c r="FK29" s="166"/>
      <c r="FL29" s="166"/>
      <c r="FM29" s="166"/>
      <c r="FN29" s="166"/>
      <c r="FO29" s="166"/>
      <c r="FP29" s="166"/>
      <c r="FQ29" s="166"/>
      <c r="FR29" s="166"/>
      <c r="FS29" s="166"/>
      <c r="FT29" s="166"/>
      <c r="FU29" s="166"/>
      <c r="FV29" s="166"/>
      <c r="FW29" s="166"/>
      <c r="FX29" s="166"/>
      <c r="FY29" s="166"/>
      <c r="FZ29" s="166"/>
      <c r="GA29" s="166"/>
      <c r="GB29" s="166"/>
      <c r="GC29" s="166"/>
      <c r="GD29" s="166"/>
      <c r="GE29" s="166"/>
      <c r="GF29" s="166"/>
      <c r="GG29" s="166"/>
      <c r="GH29" s="166"/>
      <c r="GI29" s="166"/>
      <c r="GJ29" s="166"/>
      <c r="GK29" s="166"/>
      <c r="GL29" s="166"/>
      <c r="GM29" s="166"/>
      <c r="GN29" s="166"/>
      <c r="GO29" s="166"/>
      <c r="GP29" s="166"/>
      <c r="GQ29" s="166"/>
      <c r="GR29" s="166"/>
      <c r="GS29" s="166"/>
      <c r="GT29" s="166"/>
      <c r="GU29" s="166"/>
      <c r="GV29" s="166"/>
      <c r="GW29" s="166"/>
      <c r="GX29" s="166"/>
      <c r="GY29" s="166"/>
      <c r="GZ29" s="166"/>
      <c r="HA29" s="166"/>
      <c r="HB29" s="166"/>
      <c r="HC29" s="166"/>
      <c r="HD29" s="166"/>
      <c r="HE29" s="166"/>
      <c r="HF29" s="166"/>
      <c r="HG29" s="166"/>
      <c r="HH29" s="166"/>
      <c r="HI29" s="166"/>
      <c r="HJ29" s="166"/>
      <c r="HK29" s="166"/>
      <c r="HL29" s="166"/>
      <c r="HM29" s="166"/>
      <c r="HN29" s="166"/>
      <c r="HO29" s="166"/>
      <c r="HP29" s="166"/>
      <c r="HQ29" s="166"/>
      <c r="HR29" s="166"/>
      <c r="HS29" s="166"/>
      <c r="HT29" s="166"/>
      <c r="HU29" s="166"/>
      <c r="HV29" s="166"/>
      <c r="HW29" s="166"/>
      <c r="HX29" s="166"/>
      <c r="HY29" s="166"/>
      <c r="HZ29" s="166"/>
      <c r="IA29" s="166"/>
      <c r="IB29" s="166"/>
      <c r="IC29" s="166"/>
      <c r="ID29" s="166"/>
      <c r="IE29" s="166"/>
      <c r="IF29" s="166"/>
      <c r="IG29" s="166"/>
      <c r="IH29" s="166"/>
      <c r="II29" s="166"/>
      <c r="IJ29" s="166"/>
      <c r="IK29" s="166"/>
      <c r="IL29" s="166"/>
      <c r="IM29" s="166"/>
      <c r="IN29" s="166"/>
      <c r="IO29" s="166"/>
      <c r="IP29" s="166"/>
      <c r="IQ29" s="166"/>
      <c r="IR29" s="166"/>
      <c r="IS29" s="166"/>
      <c r="IT29" s="166"/>
      <c r="IU29" s="166"/>
      <c r="IV29" s="166"/>
      <c r="IW29" s="166"/>
      <c r="IX29" s="166"/>
      <c r="IY29" s="166"/>
    </row>
    <row r="30" spans="2:259" s="2" customFormat="1" ht="12.75" customHeight="1">
      <c r="B30" s="223" t="s">
        <v>314</v>
      </c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4"/>
      <c r="P30" s="224"/>
      <c r="Q30" s="224"/>
      <c r="R30" s="223"/>
      <c r="S30" s="223"/>
      <c r="T30" s="223"/>
      <c r="U30" s="223"/>
      <c r="V30" s="223"/>
      <c r="W30" s="225"/>
      <c r="X30" s="5"/>
    </row>
    <row r="31" spans="2:259" s="165" customFormat="1">
      <c r="B31" s="156"/>
      <c r="C31" s="156" t="s">
        <v>48</v>
      </c>
      <c r="D31" s="173"/>
      <c r="E31" s="174"/>
      <c r="F31" s="175"/>
      <c r="G31" s="175"/>
      <c r="H31" s="175"/>
      <c r="I31" s="175"/>
      <c r="J31" s="175"/>
      <c r="K31" s="175"/>
      <c r="L31" s="175"/>
      <c r="M31" s="175"/>
      <c r="N31" s="176"/>
      <c r="O31" s="175"/>
      <c r="P31" s="175"/>
      <c r="Q31" s="175"/>
      <c r="R31" s="177"/>
      <c r="S31" s="177"/>
      <c r="T31" s="177"/>
      <c r="U31" s="177"/>
      <c r="V31" s="177"/>
      <c r="W31" s="177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  <c r="DQ31" s="166"/>
      <c r="DR31" s="166"/>
      <c r="DS31" s="166"/>
      <c r="DT31" s="166"/>
      <c r="DU31" s="166"/>
      <c r="DV31" s="166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6"/>
      <c r="EH31" s="166"/>
      <c r="EI31" s="166"/>
      <c r="EJ31" s="166"/>
      <c r="EK31" s="166"/>
      <c r="EL31" s="166"/>
      <c r="EM31" s="166"/>
      <c r="EN31" s="166"/>
      <c r="EO31" s="166"/>
      <c r="EP31" s="166"/>
      <c r="EQ31" s="166"/>
      <c r="ER31" s="166"/>
      <c r="ES31" s="166"/>
      <c r="ET31" s="166"/>
      <c r="EU31" s="166"/>
      <c r="EV31" s="166"/>
      <c r="EW31" s="166"/>
      <c r="EX31" s="166"/>
      <c r="EY31" s="166"/>
      <c r="EZ31" s="166"/>
      <c r="FA31" s="166"/>
      <c r="FB31" s="166"/>
      <c r="FC31" s="166"/>
      <c r="FD31" s="166"/>
      <c r="FE31" s="166"/>
      <c r="FF31" s="166"/>
      <c r="FG31" s="166"/>
      <c r="FH31" s="166"/>
      <c r="FI31" s="166"/>
      <c r="FJ31" s="166"/>
      <c r="FK31" s="166"/>
      <c r="FL31" s="166"/>
      <c r="FM31" s="166"/>
      <c r="FN31" s="166"/>
      <c r="FO31" s="166"/>
      <c r="FP31" s="166"/>
      <c r="FQ31" s="166"/>
      <c r="FR31" s="166"/>
      <c r="FS31" s="166"/>
      <c r="FT31" s="166"/>
      <c r="FU31" s="166"/>
      <c r="FV31" s="166"/>
      <c r="FW31" s="166"/>
      <c r="FX31" s="166"/>
      <c r="FY31" s="166"/>
      <c r="FZ31" s="166"/>
      <c r="GA31" s="166"/>
      <c r="GB31" s="166"/>
      <c r="GC31" s="166"/>
      <c r="GD31" s="166"/>
      <c r="GE31" s="166"/>
      <c r="GF31" s="166"/>
      <c r="GG31" s="166"/>
      <c r="GH31" s="166"/>
      <c r="GI31" s="166"/>
      <c r="GJ31" s="166"/>
      <c r="GK31" s="166"/>
      <c r="GL31" s="166"/>
      <c r="GM31" s="166"/>
      <c r="GN31" s="166"/>
      <c r="GO31" s="166"/>
      <c r="GP31" s="166"/>
      <c r="GQ31" s="166"/>
      <c r="GR31" s="166"/>
      <c r="GS31" s="166"/>
      <c r="GT31" s="166"/>
      <c r="GU31" s="166"/>
      <c r="GV31" s="166"/>
      <c r="GW31" s="166"/>
      <c r="GX31" s="166"/>
      <c r="GY31" s="166"/>
      <c r="GZ31" s="166"/>
      <c r="HA31" s="166"/>
      <c r="HB31" s="166"/>
      <c r="HC31" s="166"/>
      <c r="HD31" s="166"/>
      <c r="HE31" s="166"/>
      <c r="HF31" s="166"/>
      <c r="HG31" s="166"/>
      <c r="HH31" s="166"/>
      <c r="HI31" s="166"/>
      <c r="HJ31" s="166"/>
      <c r="HK31" s="166"/>
      <c r="HL31" s="166"/>
      <c r="HM31" s="166"/>
      <c r="HN31" s="166"/>
      <c r="HO31" s="166"/>
      <c r="HP31" s="166"/>
      <c r="HQ31" s="166"/>
      <c r="HR31" s="166"/>
      <c r="HS31" s="166"/>
      <c r="HT31" s="166"/>
      <c r="HU31" s="166"/>
      <c r="HV31" s="166"/>
      <c r="HW31" s="166"/>
      <c r="HX31" s="166"/>
      <c r="HY31" s="166"/>
      <c r="HZ31" s="166"/>
      <c r="IA31" s="166"/>
      <c r="IB31" s="166"/>
      <c r="IC31" s="166"/>
      <c r="ID31" s="166"/>
      <c r="IE31" s="166"/>
      <c r="IF31" s="166"/>
      <c r="IG31" s="166"/>
      <c r="IH31" s="166"/>
      <c r="II31" s="166"/>
      <c r="IJ31" s="166"/>
      <c r="IK31" s="166"/>
      <c r="IL31" s="166"/>
      <c r="IM31" s="166"/>
      <c r="IN31" s="166"/>
      <c r="IO31" s="166"/>
      <c r="IP31" s="166"/>
      <c r="IQ31" s="166"/>
      <c r="IR31" s="166"/>
      <c r="IS31" s="166"/>
      <c r="IT31" s="166"/>
      <c r="IU31" s="166"/>
      <c r="IV31" s="166"/>
      <c r="IW31" s="166"/>
      <c r="IX31" s="166"/>
      <c r="IY31" s="166"/>
    </row>
    <row r="32" spans="2:259" ht="64.5" customHeight="1">
      <c r="C32" s="6"/>
      <c r="D32" s="6"/>
    </row>
  </sheetData>
  <mergeCells count="30">
    <mergeCell ref="B26:W26"/>
    <mergeCell ref="B28:W28"/>
    <mergeCell ref="B30:W30"/>
    <mergeCell ref="B4:W4"/>
    <mergeCell ref="L5:L7"/>
    <mergeCell ref="M5:M7"/>
    <mergeCell ref="R5:S6"/>
    <mergeCell ref="V5:W6"/>
    <mergeCell ref="C5:C7"/>
    <mergeCell ref="J5:J7"/>
    <mergeCell ref="H5:H7"/>
    <mergeCell ref="B5:B7"/>
    <mergeCell ref="I5:I7"/>
    <mergeCell ref="K5:K7"/>
    <mergeCell ref="E5:E7"/>
    <mergeCell ref="B22:W22"/>
    <mergeCell ref="B24:W24"/>
    <mergeCell ref="D5:D7"/>
    <mergeCell ref="F5:F7"/>
    <mergeCell ref="B16:W16"/>
    <mergeCell ref="B18:W18"/>
    <mergeCell ref="B20:W20"/>
    <mergeCell ref="G5:G7"/>
    <mergeCell ref="N5:N7"/>
    <mergeCell ref="O5:O7"/>
    <mergeCell ref="B8:W8"/>
    <mergeCell ref="P5:P7"/>
    <mergeCell ref="Q5:Q7"/>
    <mergeCell ref="B14:W14"/>
    <mergeCell ref="T5:U6"/>
  </mergeCells>
  <phoneticPr fontId="0" type="noConversion"/>
  <pageMargins left="0.23622047244094491" right="0.31496062992125984" top="0.94488188976377963" bottom="0.55118110236220474" header="0.31496062992125984" footer="0.31496062992125984"/>
  <pageSetup paperSize="9" scale="5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I46"/>
  <sheetViews>
    <sheetView showWhiteSpace="0" zoomScaleNormal="100" zoomScaleSheetLayoutView="100" workbookViewId="0">
      <selection activeCell="D39" sqref="D39"/>
    </sheetView>
  </sheetViews>
  <sheetFormatPr defaultRowHeight="12.75"/>
  <cols>
    <col min="1" max="2" width="14.28515625" style="9" customWidth="1"/>
    <col min="3" max="3" width="16" style="10" customWidth="1"/>
    <col min="4" max="4" width="38.7109375" style="15" customWidth="1"/>
    <col min="5" max="5" width="7.85546875" style="15" customWidth="1"/>
    <col min="6" max="16384" width="9.140625" style="9"/>
  </cols>
  <sheetData>
    <row r="1" spans="1:9">
      <c r="D1" s="94" t="s">
        <v>26</v>
      </c>
      <c r="E1" s="11"/>
    </row>
    <row r="2" spans="1:9">
      <c r="D2" s="94" t="s">
        <v>66</v>
      </c>
      <c r="E2" s="11"/>
    </row>
    <row r="3" spans="1:9">
      <c r="A3" s="12"/>
      <c r="B3" s="12"/>
      <c r="C3" s="13"/>
      <c r="D3" s="14"/>
      <c r="E3" s="14"/>
      <c r="F3" s="12"/>
      <c r="G3" s="12"/>
      <c r="H3" s="12"/>
      <c r="I3" s="12"/>
    </row>
    <row r="4" spans="1:9" ht="21.75" customHeight="1">
      <c r="A4" s="240" t="s">
        <v>30</v>
      </c>
      <c r="B4" s="241"/>
      <c r="C4" s="241"/>
      <c r="D4" s="242"/>
      <c r="E4" s="24"/>
      <c r="F4" s="12"/>
      <c r="G4" s="12"/>
      <c r="H4" s="12"/>
      <c r="I4" s="12"/>
    </row>
    <row r="5" spans="1:9" ht="38.25">
      <c r="A5" s="31" t="s">
        <v>10</v>
      </c>
      <c r="B5" s="31" t="s">
        <v>15</v>
      </c>
      <c r="C5" s="30" t="s">
        <v>16</v>
      </c>
      <c r="D5" s="31" t="s">
        <v>25</v>
      </c>
      <c r="E5" s="25"/>
      <c r="F5" s="12"/>
      <c r="G5" s="12"/>
      <c r="H5" s="12"/>
      <c r="I5" s="12"/>
    </row>
    <row r="6" spans="1:9" ht="60.75" customHeight="1">
      <c r="A6" s="26">
        <v>2014</v>
      </c>
      <c r="B6" s="42" t="s">
        <v>50</v>
      </c>
      <c r="C6" s="43" t="s">
        <v>50</v>
      </c>
      <c r="D6" s="42" t="s">
        <v>50</v>
      </c>
      <c r="E6" s="25"/>
      <c r="F6" s="12"/>
      <c r="G6" s="12"/>
      <c r="H6" s="12"/>
      <c r="I6" s="12"/>
    </row>
    <row r="7" spans="1:9" ht="60.75" customHeight="1">
      <c r="A7" s="111">
        <v>2013</v>
      </c>
      <c r="B7" s="42">
        <v>1</v>
      </c>
      <c r="C7" s="43">
        <v>9926</v>
      </c>
      <c r="D7" s="42" t="s">
        <v>69</v>
      </c>
      <c r="E7" s="25"/>
      <c r="F7" s="12"/>
      <c r="G7" s="12"/>
      <c r="H7" s="12"/>
      <c r="I7" s="12"/>
    </row>
    <row r="8" spans="1:9" ht="60.75" customHeight="1">
      <c r="A8" s="111">
        <v>2012</v>
      </c>
      <c r="B8" s="42" t="s">
        <v>50</v>
      </c>
      <c r="C8" s="43" t="s">
        <v>50</v>
      </c>
      <c r="D8" s="42" t="s">
        <v>50</v>
      </c>
      <c r="E8" s="25"/>
      <c r="F8" s="12"/>
      <c r="G8" s="12"/>
      <c r="H8" s="12"/>
      <c r="I8" s="12"/>
    </row>
    <row r="9" spans="1:9" ht="60.75" customHeight="1">
      <c r="A9" s="114">
        <v>2011</v>
      </c>
      <c r="B9" s="42" t="s">
        <v>50</v>
      </c>
      <c r="C9" s="43" t="s">
        <v>50</v>
      </c>
      <c r="D9" s="42" t="s">
        <v>50</v>
      </c>
      <c r="E9" s="25"/>
      <c r="F9" s="12"/>
      <c r="G9" s="12"/>
      <c r="H9" s="12"/>
      <c r="I9" s="12"/>
    </row>
    <row r="10" spans="1:9" ht="12.75" customHeight="1">
      <c r="A10" s="19"/>
      <c r="B10" s="18"/>
      <c r="C10" s="20"/>
      <c r="D10" s="21"/>
      <c r="E10" s="21"/>
      <c r="F10" s="12"/>
      <c r="G10" s="12"/>
      <c r="H10" s="12"/>
      <c r="I10" s="12"/>
    </row>
    <row r="11" spans="1:9" ht="12.75" customHeight="1">
      <c r="A11" s="19"/>
      <c r="B11" s="18"/>
      <c r="C11" s="20"/>
      <c r="D11" s="21"/>
      <c r="E11" s="9"/>
      <c r="F11" s="12"/>
      <c r="G11" s="12"/>
      <c r="H11" s="12"/>
      <c r="I11" s="12"/>
    </row>
    <row r="12" spans="1:9" ht="12.75" customHeight="1">
      <c r="A12" s="19"/>
      <c r="B12" s="18"/>
      <c r="C12" s="20"/>
      <c r="D12" s="21"/>
      <c r="E12" s="9"/>
      <c r="F12" s="12"/>
      <c r="G12" s="12"/>
      <c r="H12" s="12"/>
      <c r="I12" s="12"/>
    </row>
    <row r="13" spans="1:9" ht="12.75" customHeight="1">
      <c r="A13" s="19"/>
      <c r="B13" s="18"/>
      <c r="C13" s="20"/>
      <c r="D13" s="21"/>
      <c r="E13" s="9"/>
      <c r="F13" s="12"/>
      <c r="G13" s="12"/>
      <c r="H13" s="12"/>
      <c r="I13" s="12"/>
    </row>
    <row r="14" spans="1:9" ht="12.75" customHeight="1">
      <c r="A14" s="19"/>
      <c r="B14" s="18"/>
      <c r="C14" s="20"/>
      <c r="D14" s="21"/>
      <c r="E14" s="21"/>
      <c r="F14" s="12"/>
      <c r="G14" s="12"/>
      <c r="H14" s="12"/>
      <c r="I14" s="12"/>
    </row>
    <row r="15" spans="1:9" ht="12.75" customHeight="1">
      <c r="A15" s="19"/>
      <c r="B15" s="18"/>
      <c r="C15" s="20"/>
      <c r="D15" s="21"/>
      <c r="E15" s="21"/>
      <c r="F15" s="12"/>
      <c r="G15" s="12"/>
      <c r="H15" s="12"/>
      <c r="I15" s="12"/>
    </row>
    <row r="16" spans="1:9" ht="12.75" customHeight="1">
      <c r="A16" s="19"/>
      <c r="B16" s="18"/>
      <c r="C16" s="20"/>
      <c r="D16" s="21"/>
      <c r="E16" s="21"/>
      <c r="F16" s="12"/>
      <c r="G16" s="12"/>
      <c r="H16" s="12"/>
      <c r="I16" s="12"/>
    </row>
    <row r="17" spans="1:9" ht="12.75" customHeight="1">
      <c r="A17" s="19"/>
      <c r="B17" s="18"/>
      <c r="C17" s="20"/>
      <c r="D17" s="21"/>
      <c r="E17" s="21"/>
      <c r="F17" s="12"/>
      <c r="G17" s="12"/>
      <c r="H17" s="12"/>
      <c r="I17" s="12"/>
    </row>
    <row r="18" spans="1:9" ht="12.75" customHeight="1">
      <c r="A18" s="19"/>
      <c r="B18" s="18"/>
      <c r="C18" s="20"/>
      <c r="D18" s="21"/>
      <c r="E18" s="21"/>
      <c r="F18" s="12"/>
      <c r="G18" s="12"/>
      <c r="H18" s="12"/>
      <c r="I18" s="12"/>
    </row>
    <row r="19" spans="1:9" ht="12.75" customHeight="1">
      <c r="A19" s="19"/>
      <c r="B19" s="18"/>
      <c r="C19" s="20"/>
      <c r="D19" s="21"/>
      <c r="E19" s="21"/>
      <c r="F19" s="12"/>
      <c r="G19" s="12"/>
      <c r="H19" s="12"/>
      <c r="I19" s="12"/>
    </row>
    <row r="20" spans="1:9" ht="12.75" customHeight="1">
      <c r="A20" s="19"/>
      <c r="B20" s="18"/>
      <c r="C20" s="20"/>
      <c r="D20" s="21"/>
      <c r="E20" s="21"/>
      <c r="F20" s="12"/>
      <c r="G20" s="12"/>
      <c r="H20" s="12"/>
      <c r="I20" s="12"/>
    </row>
    <row r="21" spans="1:9" ht="12.75" customHeight="1">
      <c r="A21" s="19"/>
      <c r="B21" s="18"/>
      <c r="C21" s="20"/>
      <c r="D21" s="21"/>
      <c r="E21" s="21"/>
      <c r="F21" s="12"/>
      <c r="G21" s="12"/>
      <c r="H21" s="12"/>
      <c r="I21" s="12"/>
    </row>
    <row r="22" spans="1:9" ht="12.75" customHeight="1">
      <c r="A22" s="19"/>
      <c r="B22" s="18"/>
      <c r="C22" s="20"/>
      <c r="D22" s="21"/>
      <c r="E22" s="21"/>
      <c r="F22" s="12"/>
      <c r="G22" s="12"/>
      <c r="H22" s="12"/>
      <c r="I22" s="12"/>
    </row>
    <row r="23" spans="1:9" ht="12.75" customHeight="1">
      <c r="A23" s="19"/>
      <c r="B23" s="18"/>
      <c r="C23" s="20"/>
      <c r="D23" s="21"/>
      <c r="E23" s="21"/>
      <c r="F23" s="12"/>
      <c r="G23" s="12"/>
      <c r="H23" s="12"/>
      <c r="I23" s="12"/>
    </row>
    <row r="24" spans="1:9" ht="12.75" customHeight="1">
      <c r="A24" s="19"/>
      <c r="B24" s="18"/>
      <c r="C24" s="20"/>
      <c r="D24" s="21"/>
      <c r="E24" s="21"/>
      <c r="F24" s="12"/>
      <c r="G24" s="12"/>
      <c r="H24" s="12"/>
      <c r="I24" s="12"/>
    </row>
    <row r="25" spans="1:9" ht="12.75" customHeight="1">
      <c r="A25" s="19"/>
      <c r="B25" s="18"/>
      <c r="C25" s="20"/>
      <c r="D25" s="21"/>
      <c r="E25" s="21"/>
      <c r="F25" s="12"/>
      <c r="G25" s="12"/>
      <c r="H25" s="12"/>
      <c r="I25" s="12"/>
    </row>
    <row r="26" spans="1:9" ht="12.75" customHeight="1">
      <c r="A26" s="19"/>
      <c r="B26" s="18"/>
      <c r="C26" s="20"/>
      <c r="D26" s="21"/>
      <c r="E26" s="21"/>
      <c r="F26" s="12"/>
      <c r="G26" s="12"/>
      <c r="H26" s="12"/>
      <c r="I26" s="12"/>
    </row>
    <row r="27" spans="1:9" ht="12.75" customHeight="1">
      <c r="A27" s="19"/>
      <c r="B27" s="18"/>
      <c r="C27" s="20"/>
      <c r="D27" s="21"/>
      <c r="E27" s="21"/>
      <c r="F27" s="12"/>
      <c r="G27" s="12"/>
      <c r="H27" s="12"/>
      <c r="I27" s="12"/>
    </row>
    <row r="28" spans="1:9" ht="12.75" customHeight="1">
      <c r="A28" s="19"/>
      <c r="B28" s="18"/>
      <c r="C28" s="20"/>
      <c r="D28" s="21"/>
      <c r="E28" s="21"/>
      <c r="F28" s="12"/>
      <c r="G28" s="12"/>
      <c r="H28" s="12"/>
      <c r="I28" s="12"/>
    </row>
    <row r="29" spans="1:9" ht="12.75" customHeight="1">
      <c r="A29" s="19"/>
      <c r="B29" s="18"/>
      <c r="C29" s="20"/>
      <c r="D29" s="21"/>
      <c r="E29" s="21"/>
      <c r="F29" s="12"/>
      <c r="G29" s="12"/>
      <c r="H29" s="12"/>
      <c r="I29" s="12"/>
    </row>
    <row r="30" spans="1:9" ht="12.75" customHeight="1">
      <c r="A30" s="19"/>
      <c r="B30" s="18"/>
      <c r="C30" s="20"/>
      <c r="D30" s="21"/>
      <c r="E30" s="21"/>
      <c r="F30" s="12"/>
      <c r="G30" s="12"/>
      <c r="H30" s="12"/>
      <c r="I30" s="12"/>
    </row>
    <row r="31" spans="1:9" ht="12.75" customHeight="1">
      <c r="A31" s="19"/>
      <c r="B31" s="18"/>
      <c r="C31" s="20"/>
      <c r="D31" s="21"/>
      <c r="E31" s="21"/>
      <c r="F31" s="12"/>
      <c r="G31" s="12"/>
      <c r="H31" s="12"/>
      <c r="I31" s="12"/>
    </row>
    <row r="32" spans="1:9" ht="12.75" customHeight="1">
      <c r="A32" s="19"/>
      <c r="B32" s="18"/>
      <c r="C32" s="20"/>
      <c r="D32" s="239"/>
      <c r="E32" s="239"/>
      <c r="F32" s="12"/>
      <c r="G32" s="12"/>
      <c r="H32" s="12"/>
      <c r="I32" s="12"/>
    </row>
    <row r="33" spans="1:9" ht="12.75" customHeight="1">
      <c r="A33" s="19"/>
      <c r="B33" s="18"/>
      <c r="C33" s="20"/>
      <c r="D33" s="239"/>
      <c r="E33" s="239"/>
      <c r="F33" s="12"/>
      <c r="G33" s="12"/>
      <c r="H33" s="12"/>
      <c r="I33" s="12"/>
    </row>
    <row r="34" spans="1:9" ht="12.75" customHeight="1">
      <c r="A34" s="19"/>
      <c r="B34" s="18"/>
      <c r="C34" s="20"/>
      <c r="D34" s="239"/>
      <c r="E34" s="239"/>
      <c r="F34" s="12"/>
      <c r="G34" s="12"/>
      <c r="H34" s="12"/>
      <c r="I34" s="12"/>
    </row>
    <row r="35" spans="1:9" ht="12.75" customHeight="1">
      <c r="A35" s="19"/>
      <c r="B35" s="18"/>
      <c r="C35" s="20"/>
      <c r="D35" s="21"/>
      <c r="E35" s="21"/>
      <c r="F35" s="12"/>
      <c r="G35" s="12"/>
      <c r="H35" s="12"/>
      <c r="I35" s="12"/>
    </row>
    <row r="36" spans="1:9" ht="12.75" customHeight="1">
      <c r="A36" s="19"/>
      <c r="B36" s="18"/>
      <c r="C36" s="20"/>
      <c r="D36" s="21"/>
      <c r="E36" s="21"/>
      <c r="F36" s="12"/>
      <c r="G36" s="12"/>
      <c r="H36" s="12"/>
      <c r="I36" s="12"/>
    </row>
    <row r="37" spans="1:9" ht="12.75" customHeight="1">
      <c r="A37" s="19"/>
      <c r="B37" s="18"/>
      <c r="C37" s="20"/>
      <c r="D37" s="21"/>
      <c r="E37" s="21"/>
      <c r="F37" s="12"/>
      <c r="G37" s="12"/>
      <c r="H37" s="12"/>
      <c r="I37" s="12"/>
    </row>
    <row r="38" spans="1:9">
      <c r="A38"/>
      <c r="B38" s="23"/>
      <c r="D38" s="9"/>
      <c r="E38" s="9"/>
    </row>
    <row r="39" spans="1:9">
      <c r="A39"/>
      <c r="B39" s="23"/>
    </row>
    <row r="40" spans="1:9">
      <c r="A40" s="22"/>
      <c r="B40"/>
    </row>
    <row r="41" spans="1:9">
      <c r="A41"/>
      <c r="B41" s="23"/>
    </row>
    <row r="42" spans="1:9">
      <c r="E42" s="110"/>
    </row>
    <row r="43" spans="1:9">
      <c r="E43" s="110"/>
    </row>
    <row r="46" spans="1:9">
      <c r="E46" s="54"/>
    </row>
  </sheetData>
  <mergeCells count="3">
    <mergeCell ref="E32:E34"/>
    <mergeCell ref="A4:D4"/>
    <mergeCell ref="D32:D34"/>
  </mergeCells>
  <phoneticPr fontId="0" type="noConversion"/>
  <printOptions horizontalCentered="1"/>
  <pageMargins left="0.78740157480314965" right="0.39370078740157483" top="0.31496062992125984" bottom="0.3149606299212598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WhiteSpace="0" topLeftCell="A5" zoomScaleNormal="100" zoomScaleSheetLayoutView="110" workbookViewId="0">
      <selection activeCell="D13" sqref="D13"/>
    </sheetView>
  </sheetViews>
  <sheetFormatPr defaultRowHeight="12.75"/>
  <cols>
    <col min="1" max="1" width="3.85546875" bestFit="1" customWidth="1"/>
    <col min="2" max="2" width="9.140625" customWidth="1"/>
    <col min="3" max="3" width="33.7109375" customWidth="1"/>
    <col min="4" max="5" width="21.42578125" customWidth="1"/>
  </cols>
  <sheetData>
    <row r="1" spans="2:5">
      <c r="D1" s="243" t="s">
        <v>46</v>
      </c>
      <c r="E1" s="243"/>
    </row>
    <row r="2" spans="2:5">
      <c r="D2" s="56"/>
      <c r="E2" s="56" t="s">
        <v>67</v>
      </c>
    </row>
    <row r="4" spans="2:5" ht="41.25" customHeight="1">
      <c r="B4" s="34" t="s">
        <v>5</v>
      </c>
      <c r="C4" s="35" t="s">
        <v>37</v>
      </c>
      <c r="D4" s="36" t="s">
        <v>38</v>
      </c>
      <c r="E4" s="37" t="s">
        <v>39</v>
      </c>
    </row>
    <row r="5" spans="2:5" ht="42.75" customHeight="1">
      <c r="B5" s="55">
        <v>1</v>
      </c>
      <c r="C5" s="46" t="s">
        <v>70</v>
      </c>
      <c r="D5" s="40">
        <f>6403705+1085</f>
        <v>6404790</v>
      </c>
      <c r="E5" s="40"/>
    </row>
    <row r="6" spans="2:5" ht="42.75" customHeight="1">
      <c r="B6" s="55">
        <v>2</v>
      </c>
      <c r="C6" s="128" t="s">
        <v>219</v>
      </c>
      <c r="D6" s="40" t="s">
        <v>254</v>
      </c>
      <c r="E6" s="40"/>
    </row>
    <row r="7" spans="2:5" ht="42.75" customHeight="1">
      <c r="B7" s="55">
        <v>3</v>
      </c>
      <c r="C7" s="128" t="s">
        <v>218</v>
      </c>
      <c r="D7" s="40" t="s">
        <v>254</v>
      </c>
      <c r="E7" s="40"/>
    </row>
    <row r="8" spans="2:5" ht="42.75" customHeight="1">
      <c r="B8" s="55">
        <v>4</v>
      </c>
      <c r="C8" s="128" t="s">
        <v>217</v>
      </c>
      <c r="D8" s="40">
        <f>4450.5+965.23+1584.2</f>
        <v>6999.9299999999994</v>
      </c>
      <c r="E8" s="40">
        <f>77610+76579</f>
        <v>154189</v>
      </c>
    </row>
    <row r="9" spans="2:5" ht="42.75" customHeight="1">
      <c r="B9" s="55">
        <v>5</v>
      </c>
      <c r="C9" s="128" t="s">
        <v>192</v>
      </c>
      <c r="D9" s="40">
        <f>4798.26+23292.99+8057.16+5188.88</f>
        <v>41337.29</v>
      </c>
      <c r="E9" s="40">
        <v>2164</v>
      </c>
    </row>
    <row r="10" spans="2:5" ht="42.75" customHeight="1">
      <c r="B10" s="55">
        <v>6</v>
      </c>
      <c r="C10" s="128" t="s">
        <v>193</v>
      </c>
      <c r="D10" s="40">
        <f>12407.31+55114.37</f>
        <v>67521.680000000008</v>
      </c>
      <c r="E10" s="40">
        <v>7530</v>
      </c>
    </row>
    <row r="11" spans="2:5" ht="42.75" customHeight="1">
      <c r="B11" s="55">
        <v>7</v>
      </c>
      <c r="C11" s="128" t="s">
        <v>194</v>
      </c>
      <c r="D11" s="40">
        <f>4912+41450.81+8500+46111.71+47225.33</f>
        <v>148199.84999999998</v>
      </c>
      <c r="E11" s="40">
        <v>18226</v>
      </c>
    </row>
    <row r="12" spans="2:5" ht="42.75" customHeight="1">
      <c r="B12" s="55">
        <v>8</v>
      </c>
      <c r="C12" s="128" t="s">
        <v>226</v>
      </c>
      <c r="D12" s="40">
        <f>37430.34+24413.59+15598.21</f>
        <v>77442.139999999985</v>
      </c>
      <c r="E12" s="40">
        <v>21030</v>
      </c>
    </row>
    <row r="13" spans="2:5" ht="42.75" customHeight="1">
      <c r="B13" s="55">
        <v>9</v>
      </c>
      <c r="C13" s="128" t="s">
        <v>313</v>
      </c>
      <c r="D13" s="142" t="s">
        <v>312</v>
      </c>
      <c r="E13" s="40"/>
    </row>
    <row r="14" spans="2:5" ht="29.25" customHeight="1">
      <c r="B14" s="38"/>
      <c r="C14" s="34" t="s">
        <v>17</v>
      </c>
      <c r="D14" s="39">
        <f>SUM(D5:D13)</f>
        <v>6746290.8899999987</v>
      </c>
      <c r="E14" s="39">
        <f t="shared" ref="E14" si="0">SUM(E5:E13)</f>
        <v>203139</v>
      </c>
    </row>
    <row r="22" spans="1:1" ht="43.5" customHeight="1">
      <c r="A22" s="80"/>
    </row>
  </sheetData>
  <mergeCells count="1">
    <mergeCell ref="D1:E1"/>
  </mergeCells>
  <pageMargins left="0.31496062992125984" right="0.31496062992125984" top="0.94488188976377963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budynki</vt:lpstr>
      <vt:lpstr>elektronika</vt:lpstr>
      <vt:lpstr>auta</vt:lpstr>
      <vt:lpstr>szkody</vt:lpstr>
      <vt:lpstr>środki trwałe</vt:lpstr>
      <vt:lpstr>auta!Obszar_wydruku</vt:lpstr>
      <vt:lpstr>budynki!Obszar_wydruku</vt:lpstr>
      <vt:lpstr>elektronika!Obszar_wydruku</vt:lpstr>
      <vt:lpstr>szkody!Obszar_wydruku</vt:lpstr>
      <vt:lpstr>'środki trwałe'!Obszar_wydruku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Bosy</dc:creator>
  <cp:lastModifiedBy>Magnus Samsung</cp:lastModifiedBy>
  <cp:lastPrinted>2014-03-09T20:47:59Z</cp:lastPrinted>
  <dcterms:created xsi:type="dcterms:W3CDTF">2003-03-13T10:23:20Z</dcterms:created>
  <dcterms:modified xsi:type="dcterms:W3CDTF">2014-03-12T09:42:18Z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